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 tabRatio="845" activeTab="1"/>
  </bookViews>
  <sheets>
    <sheet name="Rekapitulace stavby" sheetId="1" r:id="rId1"/>
    <sheet name="Položkový rozpočet" sheetId="28" r:id="rId2"/>
  </sheets>
  <definedNames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ts">#REF!</definedName>
    <definedName name="_xlnm.Print_Titles" localSheetId="1">'Položkový rozpočet'!$12:$12</definedName>
    <definedName name="_xlnm.Print_Titles" localSheetId="0">'Rekapitulace stavby'!$49:$49</definedName>
    <definedName name="obch_sleva">#REF!</definedName>
    <definedName name="_xlnm.Print_Area" localSheetId="0">'Rekapitulace stavby'!$B$3:$AQ$71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ozvržení_rozp">#REF!</definedName>
    <definedName name="ssss">#REF!</definedName>
    <definedName name="subslevy">#REF!</definedName>
    <definedName name="sumpok">#REF!</definedName>
    <definedName name="vorn_sum">#REF!</definedName>
    <definedName name="výpočty">#REF!</definedName>
    <definedName name="vystup">#REF!</definedName>
    <definedName name="zahrnsazby">#REF!</definedName>
    <definedName name="zahrnslevy">#REF!</definedName>
  </definedNames>
  <calcPr calcId="145621"/>
</workbook>
</file>

<file path=xl/calcChain.xml><?xml version="1.0" encoding="utf-8"?>
<calcChain xmlns="http://schemas.openxmlformats.org/spreadsheetml/2006/main">
  <c r="I1095" i="28" l="1"/>
  <c r="I1262" i="28"/>
  <c r="I4058" i="28"/>
  <c r="I3457" i="28" l="1"/>
  <c r="I3316" i="28" l="1"/>
  <c r="I3317" i="28"/>
  <c r="I3318" i="28"/>
  <c r="I3319" i="28"/>
  <c r="I3320" i="28"/>
  <c r="I3321" i="28"/>
  <c r="I3322" i="28"/>
  <c r="I3323" i="28"/>
  <c r="I3324" i="28"/>
  <c r="I3325" i="28"/>
  <c r="I3326" i="28"/>
  <c r="I3327" i="28"/>
  <c r="I3328" i="28"/>
  <c r="I3315" i="28"/>
  <c r="I3295" i="28"/>
  <c r="I3296" i="28"/>
  <c r="I3298" i="28"/>
  <c r="I3299" i="28"/>
  <c r="I3301" i="28"/>
  <c r="I3303" i="28"/>
  <c r="I3305" i="28"/>
  <c r="I3308" i="28"/>
  <c r="I3310" i="28"/>
  <c r="I3311" i="28"/>
  <c r="I3312" i="28"/>
  <c r="I3313" i="28"/>
  <c r="I3294" i="28"/>
  <c r="I3238" i="28"/>
  <c r="I3239" i="28"/>
  <c r="I3241" i="28"/>
  <c r="I3242" i="28"/>
  <c r="I3243" i="28"/>
  <c r="I3245" i="28"/>
  <c r="I3247" i="28"/>
  <c r="I3248" i="28"/>
  <c r="I3249" i="28"/>
  <c r="I3251" i="28"/>
  <c r="I3252" i="28"/>
  <c r="I3253" i="28"/>
  <c r="I3254" i="28"/>
  <c r="I3255" i="28"/>
  <c r="I3256" i="28"/>
  <c r="I3258" i="28"/>
  <c r="I3259" i="28"/>
  <c r="I3261" i="28"/>
  <c r="I3262" i="28"/>
  <c r="I3263" i="28"/>
  <c r="I3264" i="28"/>
  <c r="I3265" i="28"/>
  <c r="I3267" i="28"/>
  <c r="I3268" i="28"/>
  <c r="I3269" i="28"/>
  <c r="I3270" i="28"/>
  <c r="I3271" i="28"/>
  <c r="I3273" i="28"/>
  <c r="I3274" i="28"/>
  <c r="I3275" i="28"/>
  <c r="I3276" i="28"/>
  <c r="I3277" i="28"/>
  <c r="I3279" i="28"/>
  <c r="I3281" i="28"/>
  <c r="I3282" i="28"/>
  <c r="I3283" i="28"/>
  <c r="I3284" i="28"/>
  <c r="I3285" i="28"/>
  <c r="I3287" i="28"/>
  <c r="I3288" i="28"/>
  <c r="I3289" i="28"/>
  <c r="I3290" i="28"/>
  <c r="I3291" i="28"/>
  <c r="I3237" i="28"/>
  <c r="I3226" i="28"/>
  <c r="I3227" i="28"/>
  <c r="I3228" i="28"/>
  <c r="I3229" i="28"/>
  <c r="I3230" i="28"/>
  <c r="I3231" i="28"/>
  <c r="I3232" i="28"/>
  <c r="I3233" i="28"/>
  <c r="I3234" i="28"/>
  <c r="I3235" i="28"/>
  <c r="I3225" i="28"/>
  <c r="I3220" i="28"/>
  <c r="I3222" i="28"/>
  <c r="I3223" i="28"/>
  <c r="I3218" i="28"/>
  <c r="I3209" i="28"/>
  <c r="I3210" i="28"/>
  <c r="I3211" i="28"/>
  <c r="I3212" i="28"/>
  <c r="I3213" i="28"/>
  <c r="I3214" i="28"/>
  <c r="I3215" i="28"/>
  <c r="I3208" i="28"/>
  <c r="I3178" i="28"/>
  <c r="I3179" i="28"/>
  <c r="I3181" i="28"/>
  <c r="I3182" i="28"/>
  <c r="I3183" i="28"/>
  <c r="I3185" i="28"/>
  <c r="I3186" i="28"/>
  <c r="I3187" i="28"/>
  <c r="I3189" i="28"/>
  <c r="I3191" i="28"/>
  <c r="I3192" i="28"/>
  <c r="I3193" i="28"/>
  <c r="I3195" i="28"/>
  <c r="I3196" i="28"/>
  <c r="I3198" i="28"/>
  <c r="I3199" i="28"/>
  <c r="I3200" i="28"/>
  <c r="I3201" i="28"/>
  <c r="I3202" i="28"/>
  <c r="I3203" i="28"/>
  <c r="I3204" i="28"/>
  <c r="I3205" i="28"/>
  <c r="I3177" i="28"/>
  <c r="I3165" i="28"/>
  <c r="I3166" i="28"/>
  <c r="I3168" i="28"/>
  <c r="I3169" i="28"/>
  <c r="I3171" i="28"/>
  <c r="I3172" i="28"/>
  <c r="I3174" i="28"/>
  <c r="I3175" i="28"/>
  <c r="I3164" i="28"/>
  <c r="I3153" i="28"/>
  <c r="I3154" i="28"/>
  <c r="I3155" i="28"/>
  <c r="I3156" i="28"/>
  <c r="I3157" i="28"/>
  <c r="I3159" i="28"/>
  <c r="I3152" i="28"/>
  <c r="J70" i="1" l="1"/>
  <c r="I4132" i="28"/>
  <c r="I4133" i="28"/>
  <c r="I4131" i="28"/>
  <c r="I4076" i="28"/>
  <c r="I4078" i="28"/>
  <c r="I4080" i="28"/>
  <c r="I4082" i="28"/>
  <c r="I4084" i="28"/>
  <c r="I4086" i="28"/>
  <c r="I4088" i="28"/>
  <c r="I4090" i="28"/>
  <c r="I4092" i="28"/>
  <c r="I4094" i="28"/>
  <c r="I4096" i="28"/>
  <c r="I4098" i="28"/>
  <c r="I4100" i="28"/>
  <c r="I4102" i="28"/>
  <c r="I4105" i="28"/>
  <c r="I4107" i="28"/>
  <c r="I4109" i="28"/>
  <c r="I4111" i="28"/>
  <c r="I4113" i="28"/>
  <c r="I4115" i="28"/>
  <c r="I4117" i="28"/>
  <c r="I4119" i="28"/>
  <c r="I4121" i="28"/>
  <c r="I4123" i="28"/>
  <c r="I4124" i="28"/>
  <c r="I4125" i="28"/>
  <c r="I4126" i="28"/>
  <c r="I4127" i="28"/>
  <c r="I4128" i="28"/>
  <c r="I4129" i="28"/>
  <c r="I4056" i="28"/>
  <c r="I4060" i="28"/>
  <c r="I4062" i="28"/>
  <c r="I4064" i="28"/>
  <c r="I4066" i="28"/>
  <c r="I4067" i="28"/>
  <c r="I4068" i="28"/>
  <c r="I4069" i="28"/>
  <c r="I4070" i="28"/>
  <c r="I4071" i="28"/>
  <c r="I4072" i="28"/>
  <c r="I4073" i="28"/>
  <c r="I4054" i="28"/>
  <c r="I4029" i="28"/>
  <c r="I4031" i="28"/>
  <c r="I4033" i="28"/>
  <c r="I4035" i="28"/>
  <c r="I4037" i="28"/>
  <c r="I4039" i="28"/>
  <c r="I4041" i="28"/>
  <c r="I4043" i="28"/>
  <c r="I4045" i="28"/>
  <c r="I4046" i="28"/>
  <c r="I4047" i="28"/>
  <c r="I4048" i="28"/>
  <c r="I4049" i="28"/>
  <c r="I4050" i="28"/>
  <c r="I4051" i="28"/>
  <c r="I4052" i="28"/>
  <c r="I4027" i="28"/>
  <c r="I4008" i="28"/>
  <c r="I4009" i="28"/>
  <c r="I4010" i="28"/>
  <c r="I4011" i="28"/>
  <c r="I4013" i="28"/>
  <c r="I4015" i="28"/>
  <c r="I4017" i="28"/>
  <c r="I4019" i="28"/>
  <c r="I4021" i="28"/>
  <c r="I4022" i="28"/>
  <c r="I4023" i="28"/>
  <c r="I4024" i="28"/>
  <c r="I4025" i="28"/>
  <c r="I4006" i="28"/>
  <c r="I3978" i="28"/>
  <c r="I3980" i="28"/>
  <c r="I3981" i="28"/>
  <c r="I3983" i="28"/>
  <c r="I3985" i="28"/>
  <c r="I3987" i="28"/>
  <c r="I3989" i="28"/>
  <c r="I3991" i="28"/>
  <c r="I3993" i="28"/>
  <c r="I3995" i="28"/>
  <c r="I3997" i="28"/>
  <c r="I3999" i="28"/>
  <c r="I4000" i="28"/>
  <c r="I4001" i="28"/>
  <c r="I4002" i="28"/>
  <c r="I4003" i="28"/>
  <c r="I4004" i="28"/>
  <c r="I3976" i="28"/>
  <c r="I3974" i="28"/>
  <c r="I3963" i="28"/>
  <c r="I3965" i="28"/>
  <c r="I3967" i="28"/>
  <c r="I3969" i="28"/>
  <c r="I3970" i="28"/>
  <c r="I3971" i="28"/>
  <c r="I3972" i="28"/>
  <c r="I3973" i="28"/>
  <c r="I3961" i="28"/>
  <c r="I3940" i="28"/>
  <c r="I3941" i="28"/>
  <c r="I3942" i="28"/>
  <c r="I3943" i="28"/>
  <c r="I3944" i="28"/>
  <c r="I3945" i="28"/>
  <c r="I3946" i="28"/>
  <c r="I3947" i="28"/>
  <c r="I3948" i="28"/>
  <c r="I3949" i="28"/>
  <c r="I3950" i="28"/>
  <c r="I3951" i="28"/>
  <c r="I3952" i="28"/>
  <c r="I3953" i="28"/>
  <c r="I3954" i="28"/>
  <c r="I3955" i="28"/>
  <c r="I3956" i="28"/>
  <c r="I3957" i="28"/>
  <c r="I3958" i="28"/>
  <c r="I3939" i="28"/>
  <c r="I3906" i="28"/>
  <c r="I3907" i="28"/>
  <c r="I3908" i="28"/>
  <c r="I3909" i="28"/>
  <c r="I3910" i="28"/>
  <c r="I3911" i="28"/>
  <c r="I3912" i="28"/>
  <c r="I3913" i="28"/>
  <c r="I3914" i="28"/>
  <c r="I3915" i="28"/>
  <c r="I3916" i="28"/>
  <c r="I3917" i="28"/>
  <c r="I3918" i="28"/>
  <c r="I3919" i="28"/>
  <c r="I3920" i="28"/>
  <c r="I3921" i="28"/>
  <c r="I3922" i="28"/>
  <c r="I3923" i="28"/>
  <c r="I3924" i="28"/>
  <c r="I3925" i="28"/>
  <c r="I3926" i="28"/>
  <c r="I3927" i="28"/>
  <c r="I3928" i="28"/>
  <c r="I3929" i="28"/>
  <c r="I3930" i="28"/>
  <c r="I3931" i="28"/>
  <c r="I3932" i="28"/>
  <c r="I3933" i="28"/>
  <c r="I3934" i="28"/>
  <c r="I3935" i="28"/>
  <c r="I3936" i="28"/>
  <c r="I3937" i="28"/>
  <c r="I3905" i="28"/>
  <c r="I3741" i="28"/>
  <c r="I3742" i="28"/>
  <c r="I3744" i="28"/>
  <c r="I3746" i="28"/>
  <c r="I3748" i="28"/>
  <c r="I3750" i="28"/>
  <c r="I3752" i="28"/>
  <c r="I3754" i="28"/>
  <c r="I3756" i="28"/>
  <c r="I3758" i="28"/>
  <c r="I3760" i="28"/>
  <c r="I3762" i="28"/>
  <c r="I3764" i="28"/>
  <c r="I3766" i="28"/>
  <c r="I3768" i="28"/>
  <c r="I3770" i="28"/>
  <c r="I3772" i="28"/>
  <c r="I3774" i="28"/>
  <c r="I3776" i="28"/>
  <c r="I3778" i="28"/>
  <c r="I3780" i="28"/>
  <c r="I3782" i="28"/>
  <c r="I3784" i="28"/>
  <c r="I3786" i="28"/>
  <c r="I3788" i="28"/>
  <c r="I3790" i="28"/>
  <c r="I3792" i="28"/>
  <c r="I3794" i="28"/>
  <c r="I3796" i="28"/>
  <c r="I3798" i="28"/>
  <c r="I3800" i="28"/>
  <c r="I3802" i="28"/>
  <c r="I3804" i="28"/>
  <c r="I3806" i="28"/>
  <c r="I3808" i="28"/>
  <c r="I3810" i="28"/>
  <c r="I3812" i="28"/>
  <c r="I3814" i="28"/>
  <c r="I3816" i="28"/>
  <c r="I3818" i="28"/>
  <c r="I3820" i="28"/>
  <c r="I3822" i="28"/>
  <c r="I3824" i="28"/>
  <c r="I3826" i="28"/>
  <c r="I3828" i="28"/>
  <c r="I3830" i="28"/>
  <c r="I3832" i="28"/>
  <c r="I3834" i="28"/>
  <c r="I3836" i="28"/>
  <c r="I3838" i="28"/>
  <c r="I3839" i="28"/>
  <c r="I3841" i="28"/>
  <c r="I3843" i="28"/>
  <c r="I3845" i="28"/>
  <c r="I3847" i="28"/>
  <c r="I3849" i="28"/>
  <c r="I3851" i="28"/>
  <c r="I3853" i="28"/>
  <c r="I3855" i="28"/>
  <c r="I3856" i="28"/>
  <c r="I3857" i="28"/>
  <c r="I3858" i="28"/>
  <c r="I3859" i="28"/>
  <c r="I3860" i="28"/>
  <c r="I3861" i="28"/>
  <c r="I3862" i="28"/>
  <c r="I3863" i="28"/>
  <c r="I3864" i="28"/>
  <c r="I3865" i="28"/>
  <c r="I3866" i="28"/>
  <c r="I3867" i="28"/>
  <c r="I3868" i="28"/>
  <c r="I3869" i="28"/>
  <c r="I3870" i="28"/>
  <c r="I3871" i="28"/>
  <c r="I3873" i="28"/>
  <c r="I3875" i="28"/>
  <c r="I3877" i="28"/>
  <c r="I3879" i="28"/>
  <c r="I3881" i="28"/>
  <c r="I3882" i="28"/>
  <c r="I3883" i="28"/>
  <c r="I3884" i="28"/>
  <c r="I3886" i="28"/>
  <c r="I3888" i="28"/>
  <c r="I3891" i="28"/>
  <c r="I3893" i="28"/>
  <c r="I3895" i="28"/>
  <c r="I3897" i="28"/>
  <c r="I3899" i="28"/>
  <c r="I3900" i="28"/>
  <c r="I3901" i="28"/>
  <c r="I3902" i="28"/>
  <c r="I3903" i="28"/>
  <c r="I3740" i="28"/>
  <c r="I3736" i="28"/>
  <c r="I3733" i="28"/>
  <c r="I3734" i="28"/>
  <c r="I3720" i="28"/>
  <c r="I3723" i="28"/>
  <c r="I3724" i="28"/>
  <c r="I3725" i="28"/>
  <c r="I3726" i="28"/>
  <c r="I3727" i="28"/>
  <c r="I3728" i="28"/>
  <c r="I3729" i="28"/>
  <c r="I3730" i="28"/>
  <c r="I3718" i="28"/>
  <c r="I3717" i="28"/>
  <c r="I3708" i="28"/>
  <c r="I3709" i="28"/>
  <c r="I3710" i="28"/>
  <c r="I3711" i="28"/>
  <c r="I3712" i="28"/>
  <c r="I3713" i="28"/>
  <c r="I3714" i="28"/>
  <c r="I3707" i="28"/>
  <c r="I3704" i="28"/>
  <c r="I3675" i="28"/>
  <c r="I3672" i="28"/>
  <c r="I4130" i="28" l="1"/>
  <c r="I3938" i="28"/>
  <c r="I4053" i="28"/>
  <c r="I4074" i="28"/>
  <c r="I4026" i="28"/>
  <c r="I4005" i="28"/>
  <c r="I3960" i="28"/>
  <c r="I3975" i="28"/>
  <c r="I3739" i="28"/>
  <c r="I3904" i="28"/>
  <c r="I3959" i="28" l="1"/>
  <c r="I3738" i="28"/>
  <c r="I3737" i="28" l="1"/>
  <c r="AG70" i="1" s="1"/>
  <c r="J69" i="1" l="1"/>
  <c r="J68" i="1"/>
  <c r="J65" i="1"/>
  <c r="J64" i="1"/>
  <c r="J63" i="1"/>
  <c r="J62" i="1"/>
  <c r="J61" i="1"/>
  <c r="J60" i="1"/>
  <c r="J59" i="1"/>
  <c r="J58" i="1"/>
  <c r="J67" i="1"/>
  <c r="J66" i="1"/>
  <c r="J57" i="1"/>
  <c r="J56" i="1"/>
  <c r="J55" i="1"/>
  <c r="J54" i="1"/>
  <c r="J53" i="1"/>
  <c r="J52" i="1"/>
  <c r="AN70" i="1"/>
  <c r="I3735" i="28" l="1"/>
  <c r="I3701" i="28"/>
  <c r="I3702" i="28"/>
  <c r="I3691" i="28"/>
  <c r="I3692" i="28"/>
  <c r="I3693" i="28"/>
  <c r="I3694" i="28"/>
  <c r="I3695" i="28"/>
  <c r="I3696" i="28"/>
  <c r="I3697" i="28"/>
  <c r="I3698" i="28"/>
  <c r="I3688" i="28"/>
  <c r="I3686" i="28"/>
  <c r="I3685" i="28"/>
  <c r="I3676" i="28"/>
  <c r="I3677" i="28"/>
  <c r="I3678" i="28"/>
  <c r="I3679" i="28"/>
  <c r="I3680" i="28"/>
  <c r="I3681" i="28"/>
  <c r="I3682" i="28"/>
  <c r="I3653" i="28"/>
  <c r="I3654" i="28"/>
  <c r="I3655" i="28"/>
  <c r="I3656" i="28"/>
  <c r="I3659" i="28"/>
  <c r="I3660" i="28"/>
  <c r="I3661" i="28"/>
  <c r="I3663" i="28"/>
  <c r="I3664" i="28"/>
  <c r="I3665" i="28"/>
  <c r="I3668" i="28"/>
  <c r="I3651" i="28"/>
  <c r="I3648" i="28"/>
  <c r="I3591" i="28"/>
  <c r="I3592" i="28"/>
  <c r="I3602" i="28"/>
  <c r="I3603" i="28"/>
  <c r="I3604" i="28"/>
  <c r="I3605" i="28"/>
  <c r="I3606" i="28"/>
  <c r="I3607" i="28"/>
  <c r="I3610" i="28"/>
  <c r="I3611" i="28"/>
  <c r="I3614" i="28"/>
  <c r="I3616" i="28"/>
  <c r="I3618" i="28"/>
  <c r="I3622" i="28"/>
  <c r="I3632" i="28"/>
  <c r="I3633" i="28"/>
  <c r="I3634" i="28"/>
  <c r="I3635" i="28"/>
  <c r="I3636" i="28"/>
  <c r="I3637" i="28"/>
  <c r="I3638" i="28"/>
  <c r="I3641" i="28"/>
  <c r="I3642" i="28"/>
  <c r="I3645" i="28"/>
  <c r="I3646" i="28"/>
  <c r="I3647" i="28"/>
  <c r="I3621" i="28"/>
  <c r="I3560" i="28"/>
  <c r="I3571" i="28"/>
  <c r="I3572" i="28"/>
  <c r="I3573" i="28"/>
  <c r="I3574" i="28"/>
  <c r="I3575" i="28"/>
  <c r="I3576" i="28"/>
  <c r="I3577" i="28"/>
  <c r="I3580" i="28"/>
  <c r="I3581" i="28"/>
  <c r="I3584" i="28"/>
  <c r="I3586" i="28"/>
  <c r="I3588" i="28"/>
  <c r="I3559" i="28"/>
  <c r="I3546" i="28"/>
  <c r="I3547" i="28"/>
  <c r="I3549" i="28"/>
  <c r="I3550" i="28"/>
  <c r="I3551" i="28"/>
  <c r="I3553" i="28"/>
  <c r="I3554" i="28"/>
  <c r="I3555" i="28"/>
  <c r="I3545" i="28"/>
  <c r="I3539" i="28"/>
  <c r="I3540" i="28"/>
  <c r="I3541" i="28"/>
  <c r="I3542" i="28"/>
  <c r="I3527" i="28"/>
  <c r="I3528" i="28"/>
  <c r="I3529" i="28"/>
  <c r="I3530" i="28"/>
  <c r="I3531" i="28"/>
  <c r="I3532" i="28"/>
  <c r="I3533" i="28"/>
  <c r="I3534" i="28"/>
  <c r="I3535" i="28"/>
  <c r="I3536" i="28"/>
  <c r="I3537" i="28"/>
  <c r="I3538" i="28"/>
  <c r="I3526" i="28"/>
  <c r="I3521" i="28"/>
  <c r="I3516" i="28"/>
  <c r="I3511" i="28"/>
  <c r="I3501" i="28"/>
  <c r="I3506" i="28"/>
  <c r="I3496" i="28"/>
  <c r="I3488" i="28"/>
  <c r="I3489" i="28"/>
  <c r="I3490" i="28"/>
  <c r="I3491" i="28"/>
  <c r="I3487" i="28"/>
  <c r="I3469" i="28"/>
  <c r="I3468" i="28"/>
  <c r="I3460" i="28"/>
  <c r="I3461" i="28"/>
  <c r="I3462" i="28"/>
  <c r="I3463" i="28"/>
  <c r="I3464" i="28"/>
  <c r="I3465" i="28"/>
  <c r="I3459" i="28"/>
  <c r="I3455" i="28"/>
  <c r="I3444" i="28"/>
  <c r="I3445" i="28"/>
  <c r="I3446" i="28"/>
  <c r="I3447" i="28"/>
  <c r="I3449" i="28"/>
  <c r="I3451" i="28"/>
  <c r="I3452" i="28"/>
  <c r="I3453" i="28"/>
  <c r="I3454" i="28"/>
  <c r="I3443" i="28"/>
  <c r="I3396" i="28"/>
  <c r="I3402" i="28"/>
  <c r="I3403" i="28"/>
  <c r="I3404" i="28"/>
  <c r="I3405" i="28"/>
  <c r="I3406" i="28"/>
  <c r="I3407" i="28"/>
  <c r="I3411" i="28"/>
  <c r="I3412" i="28"/>
  <c r="I3413" i="28"/>
  <c r="I3414" i="28"/>
  <c r="I3415" i="28"/>
  <c r="I3416" i="28"/>
  <c r="I3417" i="28"/>
  <c r="I3418" i="28"/>
  <c r="I3419" i="28"/>
  <c r="I3420" i="28"/>
  <c r="I3421" i="28"/>
  <c r="I3422" i="28"/>
  <c r="I3423" i="28"/>
  <c r="I3426" i="28"/>
  <c r="I3427" i="28"/>
  <c r="I3428" i="28"/>
  <c r="I3429" i="28"/>
  <c r="I3430" i="28"/>
  <c r="I3431" i="28"/>
  <c r="I3432" i="28"/>
  <c r="I3433" i="28"/>
  <c r="I3434" i="28"/>
  <c r="I3435" i="28"/>
  <c r="I3436" i="28"/>
  <c r="I3437" i="28"/>
  <c r="I3438" i="28"/>
  <c r="I3439" i="28"/>
  <c r="I3395" i="28"/>
  <c r="I3388" i="28"/>
  <c r="I3389" i="28"/>
  <c r="I3390" i="28"/>
  <c r="I3391" i="28"/>
  <c r="I3387" i="28"/>
  <c r="I3384" i="28"/>
  <c r="I3385" i="28"/>
  <c r="I3386" i="28"/>
  <c r="I3383" i="28"/>
  <c r="I3360" i="28"/>
  <c r="I3359" i="28"/>
  <c r="I3358" i="28"/>
  <c r="I3356" i="28"/>
  <c r="I3355" i="28"/>
  <c r="I3354" i="28"/>
  <c r="I3352" i="28"/>
  <c r="I3350" i="28"/>
  <c r="I3347" i="28"/>
  <c r="I3341" i="28"/>
  <c r="I3344" i="28"/>
  <c r="I3345" i="28"/>
  <c r="I3340" i="28"/>
  <c r="I3339" i="28"/>
  <c r="I3332" i="28"/>
  <c r="I3333" i="28"/>
  <c r="I3334" i="28"/>
  <c r="I3336" i="28"/>
  <c r="I3337" i="28"/>
  <c r="I3338" i="28"/>
  <c r="I3331" i="28"/>
  <c r="I3314" i="28"/>
  <c r="I3292" i="28"/>
  <c r="I3236" i="28"/>
  <c r="I3224" i="28"/>
  <c r="I3216" i="28"/>
  <c r="I3206" i="28"/>
  <c r="I3144" i="28"/>
  <c r="I3145" i="28"/>
  <c r="I3146" i="28"/>
  <c r="I3147" i="28"/>
  <c r="I3148" i="28"/>
  <c r="I3150" i="28"/>
  <c r="I3143" i="28"/>
  <c r="I2991" i="28"/>
  <c r="I2992" i="28"/>
  <c r="I2993" i="28"/>
  <c r="I2994" i="28"/>
  <c r="I2995" i="28"/>
  <c r="I2996" i="28"/>
  <c r="I2997" i="28"/>
  <c r="I2998" i="28"/>
  <c r="I2999" i="28"/>
  <c r="I3000" i="28"/>
  <c r="I3001" i="28"/>
  <c r="I3002" i="28"/>
  <c r="I3003" i="28"/>
  <c r="I3004" i="28"/>
  <c r="I3005" i="28"/>
  <c r="I3006" i="28"/>
  <c r="I3007" i="28"/>
  <c r="I3008" i="28"/>
  <c r="I3009" i="28"/>
  <c r="I3056" i="28"/>
  <c r="I3131" i="28"/>
  <c r="I3138" i="28"/>
  <c r="I3137" i="28"/>
  <c r="I3087" i="28"/>
  <c r="I3090" i="28"/>
  <c r="I3092" i="28"/>
  <c r="I3094" i="28"/>
  <c r="I3097" i="28"/>
  <c r="I3100" i="28"/>
  <c r="I3103" i="28"/>
  <c r="I3106" i="28"/>
  <c r="I3107" i="28"/>
  <c r="I3109" i="28"/>
  <c r="I3112" i="28"/>
  <c r="I3115" i="28"/>
  <c r="I3117" i="28"/>
  <c r="I3118" i="28"/>
  <c r="I3120" i="28"/>
  <c r="I3122" i="28"/>
  <c r="I3124" i="28"/>
  <c r="I3126" i="28"/>
  <c r="I3128" i="28"/>
  <c r="I3130" i="28"/>
  <c r="I3132" i="28"/>
  <c r="I3133" i="28"/>
  <c r="I3134" i="28"/>
  <c r="I3085" i="28"/>
  <c r="I3059" i="28"/>
  <c r="I3062" i="28"/>
  <c r="I3065" i="28"/>
  <c r="I3066" i="28"/>
  <c r="I3067" i="28"/>
  <c r="I3068" i="28"/>
  <c r="I3071" i="28"/>
  <c r="I3074" i="28"/>
  <c r="I3076" i="28"/>
  <c r="I3078" i="28"/>
  <c r="I3080" i="28"/>
  <c r="I3082" i="28"/>
  <c r="I3035" i="28"/>
  <c r="I3038" i="28"/>
  <c r="I3040" i="28"/>
  <c r="I3043" i="28"/>
  <c r="I3046" i="28"/>
  <c r="I3048" i="28"/>
  <c r="I3050" i="28"/>
  <c r="I3051" i="28"/>
  <c r="I3054" i="28"/>
  <c r="I3033" i="28"/>
  <c r="I3013" i="28"/>
  <c r="I3015" i="28"/>
  <c r="I3017" i="28"/>
  <c r="I3019" i="28"/>
  <c r="I3022" i="28"/>
  <c r="I3025" i="28"/>
  <c r="I3027" i="28"/>
  <c r="I3029" i="28"/>
  <c r="I3031" i="28"/>
  <c r="I3012" i="28"/>
  <c r="I2990" i="28"/>
  <c r="I2976" i="28"/>
  <c r="I2979" i="28"/>
  <c r="I2980" i="28"/>
  <c r="I2983" i="28"/>
  <c r="I2986" i="28"/>
  <c r="I2975" i="28"/>
  <c r="I2956" i="28"/>
  <c r="I2959" i="28"/>
  <c r="I2961" i="28"/>
  <c r="I2963" i="28"/>
  <c r="I2966" i="28"/>
  <c r="I2969" i="28"/>
  <c r="I2970" i="28"/>
  <c r="I2972" i="28"/>
  <c r="I2954" i="28"/>
  <c r="I2951" i="28"/>
  <c r="I2949" i="28"/>
  <c r="I2931" i="28"/>
  <c r="I2934" i="28"/>
  <c r="I2935" i="28"/>
  <c r="I2937" i="28"/>
  <c r="I2938" i="28"/>
  <c r="I2939" i="28"/>
  <c r="I2941" i="28"/>
  <c r="I2943" i="28"/>
  <c r="I2945" i="28"/>
  <c r="I2929" i="28"/>
  <c r="I2913" i="28"/>
  <c r="I2915" i="28"/>
  <c r="I2917" i="28"/>
  <c r="I2919" i="28"/>
  <c r="I2920" i="28"/>
  <c r="I2921" i="28"/>
  <c r="I2923" i="28"/>
  <c r="I2925" i="28"/>
  <c r="I2926" i="28"/>
  <c r="I2912" i="28"/>
  <c r="I2908" i="28"/>
  <c r="I2910" i="28"/>
  <c r="I2906" i="28"/>
  <c r="I2902" i="28"/>
  <c r="I2901" i="28" s="1"/>
  <c r="I2890" i="28"/>
  <c r="I2891" i="28"/>
  <c r="I2892" i="28"/>
  <c r="I2893" i="28"/>
  <c r="I2894" i="28"/>
  <c r="I2895" i="28"/>
  <c r="I2896" i="28"/>
  <c r="I2897" i="28"/>
  <c r="I2898" i="28"/>
  <c r="I2889" i="28"/>
  <c r="I2852" i="28"/>
  <c r="I2849" i="28"/>
  <c r="I2850" i="28"/>
  <c r="I2854" i="28"/>
  <c r="I2856" i="28"/>
  <c r="I2859" i="28"/>
  <c r="I2862" i="28"/>
  <c r="I2865" i="28"/>
  <c r="I2868" i="28"/>
  <c r="I2870" i="28"/>
  <c r="I2872" i="28"/>
  <c r="I2873" i="28"/>
  <c r="I2876" i="28"/>
  <c r="I2878" i="28"/>
  <c r="I2880" i="28"/>
  <c r="I2881" i="28"/>
  <c r="I2882" i="28"/>
  <c r="I2883" i="28"/>
  <c r="I2884" i="28"/>
  <c r="I2885" i="28"/>
  <c r="I2886" i="28"/>
  <c r="I2844" i="28"/>
  <c r="I2845" i="28"/>
  <c r="I2846" i="28"/>
  <c r="I2847" i="28"/>
  <c r="I2848" i="28"/>
  <c r="I2843" i="28"/>
  <c r="I2816" i="28"/>
  <c r="I2817" i="28"/>
  <c r="I2818" i="28"/>
  <c r="I2819" i="28"/>
  <c r="I2820" i="28"/>
  <c r="I2821" i="28"/>
  <c r="I2822" i="28"/>
  <c r="I2823" i="28"/>
  <c r="I2824" i="28"/>
  <c r="I2825" i="28"/>
  <c r="I2826" i="28"/>
  <c r="I2827" i="28"/>
  <c r="I2828" i="28"/>
  <c r="I2829" i="28"/>
  <c r="I2830" i="28"/>
  <c r="I2831" i="28"/>
  <c r="I2832" i="28"/>
  <c r="I2833" i="28"/>
  <c r="I2834" i="28"/>
  <c r="I2835" i="28"/>
  <c r="I2836" i="28"/>
  <c r="I2837" i="28"/>
  <c r="I2838" i="28"/>
  <c r="I2839" i="28"/>
  <c r="I2840" i="28"/>
  <c r="I2815" i="28"/>
  <c r="I2813" i="28"/>
  <c r="I2812" i="28" s="1"/>
  <c r="I2811" i="28"/>
  <c r="I2810" i="28" s="1"/>
  <c r="I2809" i="28"/>
  <c r="I2808" i="28" s="1"/>
  <c r="I2807" i="28"/>
  <c r="I2806" i="28" s="1"/>
  <c r="I2805" i="28"/>
  <c r="I2804" i="28" s="1"/>
  <c r="I2803" i="28"/>
  <c r="I2802" i="28" s="1"/>
  <c r="I2801" i="28"/>
  <c r="I2800" i="28" s="1"/>
  <c r="I2799" i="28"/>
  <c r="I2798" i="28"/>
  <c r="I2788" i="28"/>
  <c r="I2789" i="28"/>
  <c r="I2791" i="28"/>
  <c r="I2793" i="28"/>
  <c r="I2795" i="28"/>
  <c r="I2787" i="28"/>
  <c r="I2784" i="28"/>
  <c r="I2764" i="28"/>
  <c r="I2765" i="28"/>
  <c r="I2766" i="28"/>
  <c r="I2767" i="28"/>
  <c r="I2768" i="28"/>
  <c r="I2769" i="28"/>
  <c r="I2770" i="28"/>
  <c r="I2771" i="28"/>
  <c r="I2772" i="28"/>
  <c r="I2773" i="28"/>
  <c r="I2774" i="28"/>
  <c r="I2775" i="28"/>
  <c r="I2776" i="28"/>
  <c r="I2777" i="28"/>
  <c r="I2779" i="28"/>
  <c r="I2780" i="28"/>
  <c r="I2782" i="28"/>
  <c r="I2763" i="28"/>
  <c r="I2761" i="28"/>
  <c r="I2760" i="28" s="1"/>
  <c r="I2759" i="28"/>
  <c r="I2758" i="28" s="1"/>
  <c r="I2730" i="28"/>
  <c r="I2731" i="28"/>
  <c r="I2732" i="28"/>
  <c r="I2734" i="28"/>
  <c r="I2736" i="28"/>
  <c r="I2738" i="28"/>
  <c r="I2740" i="28"/>
  <c r="I2741" i="28"/>
  <c r="I2742" i="28"/>
  <c r="I2744" i="28"/>
  <c r="I2745" i="28"/>
  <c r="I2746" i="28"/>
  <c r="I2747" i="28"/>
  <c r="I2748" i="28"/>
  <c r="I2749" i="28"/>
  <c r="I2750" i="28"/>
  <c r="I2751" i="28"/>
  <c r="I2752" i="28"/>
  <c r="I2753" i="28"/>
  <c r="I2755" i="28"/>
  <c r="I2756" i="28"/>
  <c r="I2729" i="28"/>
  <c r="I2715" i="28"/>
  <c r="I2716" i="28"/>
  <c r="I2717" i="28"/>
  <c r="I2718" i="28"/>
  <c r="I2719" i="28"/>
  <c r="I2720" i="28"/>
  <c r="I2721" i="28"/>
  <c r="I2722" i="28"/>
  <c r="I2723" i="28"/>
  <c r="I2725" i="28"/>
  <c r="I2726" i="28"/>
  <c r="I2727" i="28"/>
  <c r="I2714" i="28"/>
  <c r="I2695" i="28"/>
  <c r="I2696" i="28"/>
  <c r="I2697" i="28"/>
  <c r="I2699" i="28"/>
  <c r="I2700" i="28"/>
  <c r="I2701" i="28"/>
  <c r="I2702" i="28"/>
  <c r="I2703" i="28"/>
  <c r="I2704" i="28"/>
  <c r="I2705" i="28"/>
  <c r="I2706" i="28"/>
  <c r="I2707" i="28"/>
  <c r="I2708" i="28"/>
  <c r="I2709" i="28"/>
  <c r="I2710" i="28"/>
  <c r="I2711" i="28"/>
  <c r="I2712" i="28"/>
  <c r="I2694" i="28"/>
  <c r="I2692" i="28"/>
  <c r="I2690" i="28"/>
  <c r="I2688" i="28"/>
  <c r="I2686" i="28"/>
  <c r="I2684" i="28"/>
  <c r="I2682" i="28"/>
  <c r="I2680" i="28"/>
  <c r="I2678" i="28"/>
  <c r="I2676" i="28"/>
  <c r="I2674" i="28"/>
  <c r="I2672" i="28"/>
  <c r="I2670" i="28"/>
  <c r="I2668" i="28"/>
  <c r="I2666" i="28"/>
  <c r="I2664" i="28"/>
  <c r="I2663" i="28"/>
  <c r="I2651" i="28"/>
  <c r="I2652" i="28"/>
  <c r="I2653" i="28"/>
  <c r="I2654" i="28"/>
  <c r="I2655" i="28"/>
  <c r="I2656" i="28"/>
  <c r="I2657" i="28"/>
  <c r="I2658" i="28"/>
  <c r="I2659" i="28"/>
  <c r="I2660" i="28"/>
  <c r="I2661" i="28"/>
  <c r="I2650" i="28"/>
  <c r="I2648" i="28"/>
  <c r="I2646" i="28"/>
  <c r="I2644" i="28"/>
  <c r="I2642" i="28"/>
  <c r="I2640" i="28"/>
  <c r="I2638" i="28"/>
  <c r="I2636" i="28"/>
  <c r="I2634" i="28"/>
  <c r="I2632" i="28"/>
  <c r="I2629" i="28"/>
  <c r="I2628" i="28" s="1"/>
  <c r="I2626" i="28"/>
  <c r="I2625" i="28" s="1"/>
  <c r="I2624" i="28"/>
  <c r="I2623" i="28" s="1"/>
  <c r="I2621" i="28"/>
  <c r="I2619" i="28"/>
  <c r="I2617" i="28"/>
  <c r="I2614" i="28"/>
  <c r="I2612" i="28"/>
  <c r="I2610" i="28"/>
  <c r="I2608" i="28"/>
  <c r="I2605" i="28"/>
  <c r="I2604" i="28" s="1"/>
  <c r="I2596" i="28"/>
  <c r="I2587" i="28"/>
  <c r="I2585" i="28"/>
  <c r="I2584" i="28" s="1"/>
  <c r="I2579" i="28"/>
  <c r="I2578" i="28"/>
  <c r="I2570" i="28"/>
  <c r="I2565" i="28"/>
  <c r="I2562" i="28"/>
  <c r="I2559" i="28"/>
  <c r="I2556" i="28"/>
  <c r="I2552" i="28"/>
  <c r="I2551" i="28" s="1"/>
  <c r="I2550" i="28"/>
  <c r="I2549" i="28"/>
  <c r="I2548" i="28"/>
  <c r="I2544" i="28"/>
  <c r="I2545" i="28"/>
  <c r="I2546" i="28"/>
  <c r="I2543" i="28"/>
  <c r="I2539" i="28"/>
  <c r="I2534" i="28"/>
  <c r="I2535" i="28"/>
  <c r="I2536" i="28"/>
  <c r="I2533" i="28"/>
  <c r="I2529" i="28"/>
  <c r="I2528" i="28" s="1"/>
  <c r="I2525" i="28"/>
  <c r="I2522" i="28"/>
  <c r="I2519" i="28"/>
  <c r="I2516" i="28"/>
  <c r="I2513" i="28"/>
  <c r="I2510" i="28"/>
  <c r="I2507" i="28"/>
  <c r="I2504" i="28"/>
  <c r="I2501" i="28"/>
  <c r="I2498" i="28"/>
  <c r="I2494" i="28"/>
  <c r="I2493" i="28" s="1"/>
  <c r="I2490" i="28"/>
  <c r="I2487" i="28"/>
  <c r="I2485" i="28"/>
  <c r="I2482" i="28"/>
  <c r="I2479" i="28"/>
  <c r="I2476" i="28"/>
  <c r="I2475" i="28"/>
  <c r="I2471" i="28"/>
  <c r="I2468" i="28"/>
  <c r="I2466" i="28"/>
  <c r="I2463" i="28"/>
  <c r="I2461" i="28"/>
  <c r="I2458" i="28"/>
  <c r="I2456" i="28"/>
  <c r="I2450" i="28"/>
  <c r="I2448" i="28"/>
  <c r="I2444" i="28"/>
  <c r="I2427" i="28"/>
  <c r="I2423" i="28"/>
  <c r="I2404" i="28"/>
  <c r="I2402" i="28"/>
  <c r="I2383" i="28"/>
  <c r="I2362" i="28"/>
  <c r="I2341" i="28"/>
  <c r="I2320" i="28"/>
  <c r="I2301" i="28"/>
  <c r="I2282" i="28"/>
  <c r="I2275" i="28"/>
  <c r="I2279" i="28"/>
  <c r="I2278" i="28" s="1"/>
  <c r="I2269" i="28"/>
  <c r="I2236" i="28"/>
  <c r="I2232" i="28"/>
  <c r="I2229" i="28"/>
  <c r="I2226" i="28"/>
  <c r="I2223" i="28"/>
  <c r="I2220" i="28"/>
  <c r="I2212" i="28"/>
  <c r="I2216" i="28"/>
  <c r="I2205" i="28"/>
  <c r="I2198" i="28"/>
  <c r="I2192" i="28"/>
  <c r="I2186" i="28"/>
  <c r="I2183" i="28"/>
  <c r="I2180" i="28"/>
  <c r="I2177" i="28"/>
  <c r="I2174" i="28"/>
  <c r="I2158" i="28"/>
  <c r="I2138" i="28"/>
  <c r="I2142" i="28"/>
  <c r="I2134" i="28"/>
  <c r="I2131" i="28"/>
  <c r="I2128" i="28"/>
  <c r="I2123" i="28"/>
  <c r="I2119" i="28"/>
  <c r="I2115" i="28"/>
  <c r="I2114" i="28"/>
  <c r="I2110" i="28"/>
  <c r="I2107" i="28"/>
  <c r="I2104" i="28"/>
  <c r="I2101" i="28"/>
  <c r="I2097" i="28"/>
  <c r="I2093" i="28"/>
  <c r="I1966" i="28"/>
  <c r="I1965" i="28" s="1"/>
  <c r="I1961" i="28"/>
  <c r="I1957" i="28"/>
  <c r="I1916" i="28"/>
  <c r="I1914" i="28"/>
  <c r="I1880" i="28"/>
  <c r="I1882" i="28"/>
  <c r="I1874" i="28"/>
  <c r="I1870" i="28"/>
  <c r="I1868" i="28"/>
  <c r="I1864" i="28"/>
  <c r="I1860" i="28"/>
  <c r="I1855" i="28"/>
  <c r="I1858" i="28"/>
  <c r="I1852" i="28"/>
  <c r="I1850" i="28"/>
  <c r="I1833" i="28"/>
  <c r="I1825" i="28"/>
  <c r="I1815" i="28"/>
  <c r="I1813" i="28"/>
  <c r="I1809" i="28"/>
  <c r="I1803" i="28"/>
  <c r="I1795" i="28"/>
  <c r="I1789" i="28"/>
  <c r="I1786" i="28"/>
  <c r="I1778" i="28"/>
  <c r="I1776" i="28"/>
  <c r="I1768" i="28"/>
  <c r="I1760" i="28"/>
  <c r="I1754" i="28"/>
  <c r="I1748" i="28"/>
  <c r="I1740" i="28"/>
  <c r="I1709" i="28"/>
  <c r="I1704" i="28"/>
  <c r="I1700" i="28"/>
  <c r="I1698" i="28"/>
  <c r="I1693" i="28"/>
  <c r="I1686" i="28"/>
  <c r="I1679" i="28"/>
  <c r="I1674" i="28"/>
  <c r="I1669" i="28"/>
  <c r="I1666" i="28"/>
  <c r="I1665" i="28" s="1"/>
  <c r="I1634" i="28"/>
  <c r="I1602" i="28"/>
  <c r="I1571" i="28"/>
  <c r="I1555" i="28"/>
  <c r="I1441" i="28"/>
  <c r="I1390" i="28"/>
  <c r="I1327" i="28"/>
  <c r="I1276" i="28"/>
  <c r="I1273" i="28"/>
  <c r="I1267" i="28"/>
  <c r="I1250" i="28"/>
  <c r="I1251" i="28"/>
  <c r="I1252" i="28"/>
  <c r="I1253" i="28"/>
  <c r="I1254" i="28"/>
  <c r="I1255" i="28"/>
  <c r="I1256" i="28"/>
  <c r="I1257" i="28"/>
  <c r="I1258" i="28"/>
  <c r="I1259" i="28"/>
  <c r="I1260" i="28"/>
  <c r="I1261" i="28"/>
  <c r="I1263" i="28"/>
  <c r="I1249" i="28"/>
  <c r="I1246" i="28"/>
  <c r="I1245" i="28" s="1"/>
  <c r="I1236" i="28"/>
  <c r="I1237" i="28"/>
  <c r="I1238" i="28"/>
  <c r="I1239" i="28"/>
  <c r="I1240" i="28"/>
  <c r="I1241" i="28"/>
  <c r="I1242" i="28"/>
  <c r="I1243" i="28"/>
  <c r="I1244" i="28"/>
  <c r="I1235" i="28"/>
  <c r="I1234" i="28"/>
  <c r="I1230" i="28"/>
  <c r="I1226" i="28"/>
  <c r="I1222" i="28"/>
  <c r="I1216" i="28"/>
  <c r="I1210" i="28"/>
  <c r="I1207" i="28"/>
  <c r="I1204" i="28"/>
  <c r="I1200" i="28"/>
  <c r="I1188" i="28"/>
  <c r="I1176" i="28"/>
  <c r="I1173" i="28"/>
  <c r="I1170" i="28"/>
  <c r="I1166" i="28"/>
  <c r="I1160" i="28"/>
  <c r="I1156" i="28"/>
  <c r="I1150" i="28"/>
  <c r="I1146" i="28"/>
  <c r="I1140" i="28"/>
  <c r="I1138" i="28"/>
  <c r="I1135" i="28"/>
  <c r="I1104" i="28"/>
  <c r="I1105" i="28"/>
  <c r="I1106" i="28"/>
  <c r="I1107" i="28"/>
  <c r="I1108" i="28"/>
  <c r="I1109" i="28"/>
  <c r="I1110" i="28"/>
  <c r="I1111" i="28"/>
  <c r="I1112" i="28"/>
  <c r="I1113" i="28"/>
  <c r="I1114" i="28"/>
  <c r="I1115" i="28"/>
  <c r="I1116" i="28"/>
  <c r="I1117" i="28"/>
  <c r="I1118" i="28"/>
  <c r="I1119" i="28"/>
  <c r="I1120" i="28"/>
  <c r="I1121" i="28"/>
  <c r="I1122" i="28"/>
  <c r="I1123" i="28"/>
  <c r="I1124" i="28"/>
  <c r="I1125" i="28"/>
  <c r="I1126" i="28"/>
  <c r="I1127" i="28"/>
  <c r="I1128" i="28"/>
  <c r="I1129" i="28"/>
  <c r="I1130" i="28"/>
  <c r="I1131" i="28"/>
  <c r="I1099" i="28"/>
  <c r="I1100" i="28"/>
  <c r="I1101" i="28"/>
  <c r="I1102" i="28"/>
  <c r="I1103" i="28"/>
  <c r="I1098" i="28"/>
  <c r="I1084" i="28"/>
  <c r="I1085" i="28"/>
  <c r="I1086" i="28"/>
  <c r="I1087" i="28"/>
  <c r="I1088" i="28"/>
  <c r="I1089" i="28"/>
  <c r="I1090" i="28"/>
  <c r="I1091" i="28"/>
  <c r="I1092" i="28"/>
  <c r="I1093" i="28"/>
  <c r="I1094" i="28"/>
  <c r="I1096" i="28"/>
  <c r="I1077" i="28"/>
  <c r="I1078" i="28"/>
  <c r="I1079" i="28"/>
  <c r="I1080" i="28"/>
  <c r="I1081" i="28"/>
  <c r="I1082" i="28"/>
  <c r="I1083" i="28"/>
  <c r="I1070" i="28"/>
  <c r="I1071" i="28"/>
  <c r="I1072" i="28"/>
  <c r="I1073" i="28"/>
  <c r="I1074" i="28"/>
  <c r="I1075" i="28"/>
  <c r="I1076" i="28"/>
  <c r="I1069" i="28"/>
  <c r="I1062" i="28"/>
  <c r="I1063" i="28"/>
  <c r="I1064" i="28"/>
  <c r="I1065" i="28"/>
  <c r="I1066" i="28"/>
  <c r="I1067" i="28"/>
  <c r="I1068" i="28"/>
  <c r="I1061" i="28"/>
  <c r="I1058" i="28"/>
  <c r="I1055" i="28"/>
  <c r="I1052" i="28"/>
  <c r="I1049" i="28"/>
  <c r="I1048" i="28" s="1"/>
  <c r="I1044" i="28"/>
  <c r="I1034" i="28"/>
  <c r="I1030" i="28"/>
  <c r="I1026" i="28"/>
  <c r="I1022" i="28"/>
  <c r="I1018" i="28"/>
  <c r="I1014" i="28"/>
  <c r="I1010" i="28"/>
  <c r="I1006" i="28"/>
  <c r="I1002" i="28"/>
  <c r="I998" i="28"/>
  <c r="I994" i="28"/>
  <c r="I990" i="28"/>
  <c r="I986" i="28"/>
  <c r="I982" i="28"/>
  <c r="I978" i="28"/>
  <c r="I974" i="28"/>
  <c r="I970" i="28"/>
  <c r="I924" i="28"/>
  <c r="I920" i="28"/>
  <c r="I917" i="28"/>
  <c r="I913" i="28"/>
  <c r="I911" i="28"/>
  <c r="I910" i="28"/>
  <c r="I906" i="28"/>
  <c r="I902" i="28"/>
  <c r="I900" i="28"/>
  <c r="I897" i="28"/>
  <c r="I894" i="28"/>
  <c r="I891" i="28"/>
  <c r="I888" i="28"/>
  <c r="I885" i="28"/>
  <c r="I884" i="28"/>
  <c r="I882" i="28"/>
  <c r="I878" i="28"/>
  <c r="I874" i="28"/>
  <c r="I870" i="28"/>
  <c r="I866" i="28"/>
  <c r="I863" i="28"/>
  <c r="I860" i="28"/>
  <c r="I856" i="28"/>
  <c r="I853" i="28"/>
  <c r="I850" i="28"/>
  <c r="I848" i="28"/>
  <c r="I844" i="28"/>
  <c r="I840" i="28"/>
  <c r="I836" i="28"/>
  <c r="I834" i="28"/>
  <c r="I831" i="28"/>
  <c r="I828" i="28"/>
  <c r="I825" i="28"/>
  <c r="I819" i="28"/>
  <c r="I813" i="28"/>
  <c r="I809" i="28"/>
  <c r="I801" i="28"/>
  <c r="I793" i="28"/>
  <c r="I781" i="28"/>
  <c r="I777" i="28"/>
  <c r="I770" i="28"/>
  <c r="I768" i="28"/>
  <c r="I764" i="28"/>
  <c r="I761" i="28"/>
  <c r="I758" i="28"/>
  <c r="I754" i="28"/>
  <c r="I750" i="28"/>
  <c r="I746" i="28"/>
  <c r="I740" i="28"/>
  <c r="I732" i="28"/>
  <c r="I717" i="28"/>
  <c r="I703" i="28"/>
  <c r="I697" i="28"/>
  <c r="I691" i="28"/>
  <c r="I677" i="28"/>
  <c r="I663" i="28"/>
  <c r="I662" i="28"/>
  <c r="I659" i="28"/>
  <c r="I658" i="28" s="1"/>
  <c r="I657" i="28"/>
  <c r="I656" i="28" s="1"/>
  <c r="I653" i="28"/>
  <c r="I652" i="28" s="1"/>
  <c r="I649" i="28"/>
  <c r="I646" i="28"/>
  <c r="I643" i="28"/>
  <c r="I635" i="28"/>
  <c r="I630" i="28"/>
  <c r="I627" i="28"/>
  <c r="I626" i="28" s="1"/>
  <c r="I617" i="28"/>
  <c r="I607" i="28"/>
  <c r="I590" i="28"/>
  <c r="I589" i="28"/>
  <c r="I588" i="28"/>
  <c r="I587" i="28"/>
  <c r="I586" i="28"/>
  <c r="I585" i="28"/>
  <c r="I584" i="28"/>
  <c r="I583" i="28"/>
  <c r="I580" i="28"/>
  <c r="I573" i="28"/>
  <c r="I570" i="28"/>
  <c r="I566" i="28"/>
  <c r="I563" i="28"/>
  <c r="I492" i="28"/>
  <c r="I553" i="28"/>
  <c r="I549" i="28"/>
  <c r="I559" i="28"/>
  <c r="I556" i="28"/>
  <c r="I546" i="28"/>
  <c r="I541" i="28"/>
  <c r="I538" i="28"/>
  <c r="I535" i="28"/>
  <c r="I534" i="28" s="1"/>
  <c r="I533" i="28"/>
  <c r="I532" i="28"/>
  <c r="I531" i="28"/>
  <c r="I529" i="28"/>
  <c r="I528" i="28"/>
  <c r="I522" i="28"/>
  <c r="I518" i="28"/>
  <c r="I514" i="28"/>
  <c r="I510" i="28"/>
  <c r="I506" i="28"/>
  <c r="I502" i="28"/>
  <c r="I499" i="28"/>
  <c r="I495" i="28"/>
  <c r="I493" i="28"/>
  <c r="I488" i="28"/>
  <c r="I482" i="28"/>
  <c r="I476" i="28"/>
  <c r="I472" i="28"/>
  <c r="I468" i="28"/>
  <c r="I464" i="28"/>
  <c r="I460" i="28"/>
  <c r="I456" i="28"/>
  <c r="I452" i="28"/>
  <c r="I446" i="28"/>
  <c r="I442" i="28"/>
  <c r="I436" i="28"/>
  <c r="I427" i="28"/>
  <c r="I422" i="28"/>
  <c r="I419" i="28"/>
  <c r="I416" i="28"/>
  <c r="I413" i="28"/>
  <c r="I402" i="28"/>
  <c r="I398" i="28"/>
  <c r="I380" i="28"/>
  <c r="I362" i="28"/>
  <c r="I356" i="28"/>
  <c r="I350" i="28"/>
  <c r="I331" i="28"/>
  <c r="I324" i="28"/>
  <c r="I318" i="28"/>
  <c r="I312" i="28"/>
  <c r="I306" i="28"/>
  <c r="I302" i="28"/>
  <c r="I296" i="28"/>
  <c r="I290" i="28"/>
  <c r="I285" i="28"/>
  <c r="I281" i="28"/>
  <c r="I277" i="28"/>
  <c r="I271" i="28"/>
  <c r="I267" i="28"/>
  <c r="I261" i="28"/>
  <c r="I255" i="28"/>
  <c r="I251" i="28"/>
  <c r="I247" i="28"/>
  <c r="I242" i="28"/>
  <c r="I241" i="28" s="1"/>
  <c r="I238" i="28"/>
  <c r="I237" i="28" s="1"/>
  <c r="I226" i="28"/>
  <c r="I209" i="28"/>
  <c r="I200" i="28"/>
  <c r="I197" i="28"/>
  <c r="I194" i="28"/>
  <c r="I191" i="28"/>
  <c r="I188" i="28"/>
  <c r="I183" i="28"/>
  <c r="I178" i="28"/>
  <c r="I172" i="28"/>
  <c r="I166" i="28"/>
  <c r="I160" i="28"/>
  <c r="I154" i="28"/>
  <c r="I147" i="28"/>
  <c r="I139" i="28"/>
  <c r="I132" i="28"/>
  <c r="I122" i="28"/>
  <c r="I108" i="28"/>
  <c r="I97" i="28"/>
  <c r="I79" i="28"/>
  <c r="I68" i="28"/>
  <c r="I65" i="28"/>
  <c r="I61" i="28"/>
  <c r="I60" i="28" s="1"/>
  <c r="I59" i="28"/>
  <c r="I58" i="28" s="1"/>
  <c r="I56" i="28"/>
  <c r="I55" i="28" s="1"/>
  <c r="I54" i="28"/>
  <c r="I51" i="28"/>
  <c r="I49" i="28"/>
  <c r="I48" i="28" s="1"/>
  <c r="I47" i="28"/>
  <c r="I46" i="28"/>
  <c r="I44" i="28"/>
  <c r="I43" i="28" s="1"/>
  <c r="I41" i="28"/>
  <c r="I40" i="28" s="1"/>
  <c r="I39" i="28"/>
  <c r="I38" i="28"/>
  <c r="I37" i="28"/>
  <c r="I35" i="28"/>
  <c r="I34" i="28"/>
  <c r="I33" i="28"/>
  <c r="I32" i="28"/>
  <c r="I31" i="28"/>
  <c r="I29" i="28"/>
  <c r="I28" i="28" s="1"/>
  <c r="I27" i="28"/>
  <c r="I26" i="28"/>
  <c r="I25" i="28"/>
  <c r="I24" i="28"/>
  <c r="I23" i="28"/>
  <c r="I22" i="28"/>
  <c r="I21" i="28"/>
  <c r="I20" i="28"/>
  <c r="I19" i="28"/>
  <c r="I16" i="28"/>
  <c r="I3670" i="28" l="1"/>
  <c r="I3650" i="28"/>
  <c r="I3620" i="28"/>
  <c r="I3590" i="28"/>
  <c r="I3557" i="28"/>
  <c r="I3467" i="28"/>
  <c r="I3458" i="28"/>
  <c r="I3394" i="28"/>
  <c r="I3381" i="28"/>
  <c r="I3440" i="28"/>
  <c r="I3330" i="28"/>
  <c r="I3136" i="28"/>
  <c r="I2948" i="28"/>
  <c r="I3032" i="28"/>
  <c r="I3055" i="28"/>
  <c r="I3141" i="28"/>
  <c r="I3011" i="28"/>
  <c r="I2842" i="28"/>
  <c r="I2974" i="28"/>
  <c r="I2928" i="28"/>
  <c r="I2989" i="28"/>
  <c r="I3084" i="28"/>
  <c r="I2905" i="28"/>
  <c r="I2953" i="28"/>
  <c r="I2888" i="28"/>
  <c r="I2911" i="28"/>
  <c r="I901" i="28"/>
  <c r="I912" i="28"/>
  <c r="I2449" i="28"/>
  <c r="I2457" i="28"/>
  <c r="I2467" i="28"/>
  <c r="I2778" i="28"/>
  <c r="I1869" i="28"/>
  <c r="I2762" i="28"/>
  <c r="I1859" i="28"/>
  <c r="I1915" i="28"/>
  <c r="I2486" i="28"/>
  <c r="I2569" i="28"/>
  <c r="I2586" i="28"/>
  <c r="I2781" i="28"/>
  <c r="I2797" i="28"/>
  <c r="I651" i="28"/>
  <c r="I883" i="28"/>
  <c r="I1097" i="28"/>
  <c r="I1668" i="28"/>
  <c r="I1699" i="28"/>
  <c r="I2555" i="28"/>
  <c r="I2554" i="28" s="1"/>
  <c r="I2607" i="28"/>
  <c r="I208" i="28"/>
  <c r="I246" i="28"/>
  <c r="I276" i="28"/>
  <c r="I530" i="28"/>
  <c r="I562" i="28"/>
  <c r="I561" i="28" s="1"/>
  <c r="I629" i="28"/>
  <c r="I628" i="28" s="1"/>
  <c r="I923" i="28"/>
  <c r="I922" i="28" s="1"/>
  <c r="I1051" i="28"/>
  <c r="I1050" i="28" s="1"/>
  <c r="I1134" i="28"/>
  <c r="I1139" i="28"/>
  <c r="I1233" i="28"/>
  <c r="I1232" i="28" s="1"/>
  <c r="I1248" i="28"/>
  <c r="I1247" i="28" s="1"/>
  <c r="I1814" i="28"/>
  <c r="I1851" i="28"/>
  <c r="I1881" i="28"/>
  <c r="I2281" i="28"/>
  <c r="I2462" i="28"/>
  <c r="I2532" i="28"/>
  <c r="I2616" i="28"/>
  <c r="I2786" i="28"/>
  <c r="I426" i="28"/>
  <c r="I537" i="28"/>
  <c r="I536" i="28" s="1"/>
  <c r="I1266" i="28"/>
  <c r="I1265" i="28" s="1"/>
  <c r="I2403" i="28"/>
  <c r="I64" i="28"/>
  <c r="I63" i="28" s="1"/>
  <c r="I62" i="28" s="1"/>
  <c r="AG53" i="1" s="1"/>
  <c r="AN53" i="1" s="1"/>
  <c r="I494" i="28"/>
  <c r="I661" i="28"/>
  <c r="I769" i="28"/>
  <c r="I835" i="28"/>
  <c r="I849" i="28"/>
  <c r="I1777" i="28"/>
  <c r="I2092" i="28"/>
  <c r="I2091" i="28" s="1"/>
  <c r="I2474" i="28"/>
  <c r="I2497" i="28"/>
  <c r="I2547" i="28"/>
  <c r="I2662" i="28"/>
  <c r="I2814" i="28"/>
  <c r="I2728" i="28"/>
  <c r="I2713" i="28"/>
  <c r="I2631" i="28"/>
  <c r="I45" i="28"/>
  <c r="I36" i="28"/>
  <c r="I30" i="28"/>
  <c r="I57" i="28"/>
  <c r="I50" i="28"/>
  <c r="I15" i="28"/>
  <c r="I3466" i="28" l="1"/>
  <c r="AG69" i="1" s="1"/>
  <c r="AN69" i="1" s="1"/>
  <c r="I3393" i="28"/>
  <c r="I3392" i="28" s="1"/>
  <c r="AG68" i="1" s="1"/>
  <c r="AN68" i="1" s="1"/>
  <c r="I3329" i="28"/>
  <c r="AG67" i="1" s="1"/>
  <c r="I42" i="28"/>
  <c r="I3140" i="28"/>
  <c r="I3139" i="28" s="1"/>
  <c r="AG66" i="1" s="1"/>
  <c r="AN66" i="1" s="1"/>
  <c r="I2841" i="28"/>
  <c r="AG65" i="1" s="1"/>
  <c r="AN65" i="1" s="1"/>
  <c r="I2473" i="28"/>
  <c r="I2472" i="28" s="1"/>
  <c r="AG62" i="1" s="1"/>
  <c r="AN62" i="1" s="1"/>
  <c r="I2280" i="28"/>
  <c r="I2090" i="28" s="1"/>
  <c r="AG61" i="1" s="1"/>
  <c r="AN61" i="1" s="1"/>
  <c r="I1667" i="28"/>
  <c r="I1264" i="28" s="1"/>
  <c r="AG60" i="1" s="1"/>
  <c r="AN60" i="1" s="1"/>
  <c r="I660" i="28"/>
  <c r="I650" i="28" s="1"/>
  <c r="AG56" i="1" s="1"/>
  <c r="AN56" i="1" s="1"/>
  <c r="I240" i="28"/>
  <c r="I239" i="28" s="1"/>
  <c r="AG54" i="1" s="1"/>
  <c r="AN54" i="1" s="1"/>
  <c r="I2568" i="28"/>
  <c r="I2553" i="28" s="1"/>
  <c r="AG63" i="1" s="1"/>
  <c r="AN63" i="1" s="1"/>
  <c r="I2606" i="28"/>
  <c r="AG64" i="1" s="1"/>
  <c r="AN64" i="1" s="1"/>
  <c r="I1231" i="28"/>
  <c r="AG59" i="1" s="1"/>
  <c r="AN59" i="1" s="1"/>
  <c r="I1133" i="28"/>
  <c r="I1132" i="28" s="1"/>
  <c r="AG58" i="1" s="1"/>
  <c r="AN58" i="1" s="1"/>
  <c r="I560" i="28"/>
  <c r="AG55" i="1" s="1"/>
  <c r="AN55" i="1" s="1"/>
  <c r="I921" i="28"/>
  <c r="AG57" i="1" s="1"/>
  <c r="AN57" i="1" s="1"/>
  <c r="I14" i="28"/>
  <c r="I13" i="28" l="1"/>
  <c r="AG52" i="1" s="1"/>
  <c r="AN52" i="1" l="1"/>
  <c r="AG51" i="1"/>
  <c r="AN67" i="1"/>
  <c r="AN51" i="1" l="1"/>
  <c r="BF51" i="1"/>
  <c r="W30" i="1" s="1"/>
  <c r="BC51" i="1"/>
  <c r="AU51" i="1"/>
  <c r="L47" i="1"/>
  <c r="AM46" i="1"/>
  <c r="L46" i="1"/>
  <c r="AM44" i="1"/>
  <c r="L44" i="1"/>
  <c r="L42" i="1"/>
  <c r="L41" i="1"/>
  <c r="BE51" i="1" l="1"/>
  <c r="AW51" i="1"/>
  <c r="BD51" i="1"/>
  <c r="AZ51" i="1" s="1"/>
  <c r="W29" i="1"/>
  <c r="BA51" i="1"/>
  <c r="AY51" i="1"/>
  <c r="W28" i="1" l="1"/>
  <c r="BB51" i="1"/>
  <c r="AT51" i="1"/>
  <c r="AS51" i="1"/>
  <c r="AX51" i="1" l="1"/>
  <c r="AV51" i="1" l="1"/>
  <c r="AK23" i="1" l="1"/>
  <c r="W26" i="1" s="1"/>
  <c r="AK26" i="1" s="1"/>
  <c r="AK32" i="1" s="1"/>
</calcChain>
</file>

<file path=xl/sharedStrings.xml><?xml version="1.0" encoding="utf-8"?>
<sst xmlns="http://schemas.openxmlformats.org/spreadsheetml/2006/main" count="13153" uniqueCount="3626">
  <si>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</si>
  <si>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</si>
  <si>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</si>
  <si>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</si>
  <si>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</si>
  <si>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</si>
  <si>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</si>
  <si>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True</t>
  </si>
  <si>
    <t>{6d1eda6e-cc7a-4985-93ba-d88f73f6bbfd}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</si>
  <si>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</si>
  <si>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</si>
  <si>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</si>
  <si>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</si>
  <si>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</si>
  <si>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</si>
  <si>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</si>
  <si>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</si>
  <si>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2018-07</t>
  </si>
  <si>
    <t>Stavba:</t>
  </si>
  <si>
    <t>KSO:</t>
  </si>
  <si>
    <t>CC-CZ:</t>
  </si>
  <si>
    <t>Místo:</t>
  </si>
  <si>
    <t>Velké Přílepy</t>
  </si>
  <si>
    <t>Datum:</t>
  </si>
  <si>
    <t>14. 7. 2018</t>
  </si>
  <si>
    <t>Zadavatel:</t>
  </si>
  <si>
    <t>IČ:</t>
  </si>
  <si>
    <t>Obec Velké Přílepy</t>
  </si>
  <si>
    <t>DIČ:</t>
  </si>
  <si>
    <t>Uchazeč:</t>
  </si>
  <si>
    <t xml:space="preserve"> </t>
  </si>
  <si>
    <t>Projektant:</t>
  </si>
  <si>
    <t>TTP spol.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</si>
  <si>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</si>
  <si>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</si>
  <si>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</si>
  <si>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</si>
  <si>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</si>
  <si>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</si>
  <si>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</si>
  <si>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</si>
  <si>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</si>
  <si>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</si>
  <si>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</si>
  <si>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</si>
  <si>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</si>
  <si>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</si>
  <si>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</si>
  <si>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</si>
  <si>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</si>
  <si>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</si>
  <si>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</si>
  <si>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</si>
  <si>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</si>
  <si>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</si>
  <si>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</si>
  <si>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</si>
  <si>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</si>
  <si>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</si>
  <si>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</si>
  <si>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</si>
  <si>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</si>
  <si>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</si>
  <si>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</si>
  <si>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</si>
  <si>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</si>
  <si>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</si>
  <si>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</si>
  <si>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</si>
  <si>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</si>
  <si>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</si>
  <si>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</si>
  <si>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</si>
  <si>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STA</t>
  </si>
  <si>
    <t>1</t>
  </si>
  <si>
    <t>2</t>
  </si>
  <si>
    <t>Montáž</t>
  </si>
  <si>
    <t>Cena celkem [CZK]</t>
  </si>
  <si>
    <t>PČ</t>
  </si>
  <si>
    <t>Popis</t>
  </si>
  <si>
    <t>MJ</t>
  </si>
  <si>
    <t>Množství</t>
  </si>
  <si>
    <t>J. materiál [CZK]</t>
  </si>
  <si>
    <t>J. montáž [CZK]</t>
  </si>
  <si>
    <t>HSV</t>
  </si>
  <si>
    <t>Práce a dodávky HSV</t>
  </si>
  <si>
    <t>Zemní práce</t>
  </si>
  <si>
    <t>K</t>
  </si>
  <si>
    <t>121101101</t>
  </si>
  <si>
    <t>Sejmutí ornice s přemístěním na vzdálenost do 50 m</t>
  </si>
  <si>
    <t>m3</t>
  </si>
  <si>
    <t>CS ÚRS 2017 01</t>
  </si>
  <si>
    <t>4</t>
  </si>
  <si>
    <t>VV</t>
  </si>
  <si>
    <t>120*0,25</t>
  </si>
  <si>
    <t>Součet</t>
  </si>
  <si>
    <t>10</t>
  </si>
  <si>
    <t>131203102</t>
  </si>
  <si>
    <t>Hloubení jam ručním nebo pneum nářadím v nesoudržných horninách tř. 3</t>
  </si>
  <si>
    <t xml:space="preserve">Odstranění navážky/hlíny </t>
  </si>
  <si>
    <t>Jedná se prozatím o předpoklad, který musí být dodatečně upraven dle nově zjištěných skutečností</t>
  </si>
  <si>
    <t xml:space="preserve">Geologický průzkum: </t>
  </si>
  <si>
    <t xml:space="preserve">Vzhledem k současné zastavěnosti území nebylo možné realizovat více průzkumných sond přímo v místě budoucí základové jámy. </t>
  </si>
  <si>
    <t xml:space="preserve">Z tohoto důvodu není možné přesně stanovit v jakém poměru budou oba horninové typy v základové jámě zastoupeny. </t>
  </si>
  <si>
    <t>Statická část:</t>
  </si>
  <si>
    <t xml:space="preserve">Založení musí být v celé ploše ve skalním podkladu. Případná mocnost navážky nebo hlíny se musí odtěžit a nahradit hutněným štěrkem z důvodu zamezení </t>
  </si>
  <si>
    <t xml:space="preserve">nadměrnému nerovnoměrnému sedání. </t>
  </si>
  <si>
    <t>75*0,5</t>
  </si>
  <si>
    <t>131403102</t>
  </si>
  <si>
    <t>Hloubení jam ručním nebo pneum nářadím v nesoudržných horninách tř. 5</t>
  </si>
  <si>
    <t xml:space="preserve">Není řádně projektováno neboť závisí na dodavateli a dodatečně zjištěných základových podmínkách, jaký způsob zajištění stavební jámy bude zvolen </t>
  </si>
  <si>
    <t>Množství vytěžené zeminy závisí na způsobu zajištění stavební jámy (svahování/pažení)</t>
  </si>
  <si>
    <t>Třída těžitelnosti horniny také není přesně známá - viz níže vysvětlení geologický průzkum</t>
  </si>
  <si>
    <t>Jedná se tedy prozatím o předpoklad, který musí být dodatečně upraven dle nově zjištěných skutečností</t>
  </si>
  <si>
    <t>Posledních cca 0,3 až 0,5 m výkopů je nutné provést bez použití těžké techniky, dle možností hladkou lžící (v silicitech např. ručně sbíjecím kladivem</t>
  </si>
  <si>
    <t>Pokud dojde k narušení zemin v úrovni základové spáry, je nutné porušené polohy odstranit v celém rozsahu a nahradit vhodnou zlepšenou zeminou</t>
  </si>
  <si>
    <t xml:space="preserve">nebo podkladním betonem. </t>
  </si>
  <si>
    <t>Dohloubení jámy do úrovně základové spáry</t>
  </si>
  <si>
    <t>400*0,5</t>
  </si>
  <si>
    <t>Hloubení jámy pro lapol a základy šachet</t>
  </si>
  <si>
    <t>15,5*1,865+30,5*1,015</t>
  </si>
  <si>
    <t>komunikace</t>
  </si>
  <si>
    <t>60</t>
  </si>
  <si>
    <t>131601202</t>
  </si>
  <si>
    <t>Hloubení jam zapažených v hornině tř. 7 objemu do 1000 m3</t>
  </si>
  <si>
    <t>Objem hlavní jáma</t>
  </si>
  <si>
    <t>400*(1,135-0,5)+16,95*3,65+19*1,65</t>
  </si>
  <si>
    <t>7</t>
  </si>
  <si>
    <t>132412202</t>
  </si>
  <si>
    <t>Hloubení rýh š přes 600 do 2000 mm ručním nebo pneum nářadím v nesoudržných horninách tř. 5</t>
  </si>
  <si>
    <t>Svahovaný výkop podél pův objektu</t>
  </si>
  <si>
    <t>0,9*11,2</t>
  </si>
  <si>
    <t>rýha pro základový pas</t>
  </si>
  <si>
    <t>7,235*0,7*0,415+(2,16+1,0+3,65)*0,7*0,4</t>
  </si>
  <si>
    <t>pro základ opěrné stěny</t>
  </si>
  <si>
    <t>(3,55+5,2)*2,1*0,315</t>
  </si>
  <si>
    <t>8</t>
  </si>
  <si>
    <t>133401101</t>
  </si>
  <si>
    <t>Hloubení šachet v hornině tř. 5</t>
  </si>
  <si>
    <t>šachta pro kanalizační šachtu</t>
  </si>
  <si>
    <t>1,2*1,2*1,115</t>
  </si>
  <si>
    <t>13</t>
  </si>
  <si>
    <t>151711111</t>
  </si>
  <si>
    <t>Osazení zápor ocelových dl do 8 m</t>
  </si>
  <si>
    <t>m</t>
  </si>
  <si>
    <t>Záporové pažení</t>
  </si>
  <si>
    <t>Není řádně projektováno neboť závisí na dodavateli a dodatečně zjištěných základových podmínkách, jaký způsob zajištění stavební jámy bude zvolen</t>
  </si>
  <si>
    <t>7*6,5</t>
  </si>
  <si>
    <t>9*5,5</t>
  </si>
  <si>
    <t>14</t>
  </si>
  <si>
    <t>M</t>
  </si>
  <si>
    <t>130107260</t>
  </si>
  <si>
    <t>ocel profilová IPN, v jakosti 11 375, h=240 mm</t>
  </si>
  <si>
    <t>t</t>
  </si>
  <si>
    <t>36,20 kg/m</t>
  </si>
  <si>
    <t>7*6,5*36,20/1000</t>
  </si>
  <si>
    <t>9*5,5*36,20/1000</t>
  </si>
  <si>
    <t>151711131</t>
  </si>
  <si>
    <t>Vytažení zápor ocelových dl do 8 m</t>
  </si>
  <si>
    <t>16</t>
  </si>
  <si>
    <t>151712111</t>
  </si>
  <si>
    <t>Převázka ocelová zdvojená pro kotvení záporového pažení</t>
  </si>
  <si>
    <t>(9+12)/3</t>
  </si>
  <si>
    <t>17</t>
  </si>
  <si>
    <t>151712121</t>
  </si>
  <si>
    <t>Odstranění ocelové převázky zdvojené pro kotvení záporového pažení</t>
  </si>
  <si>
    <t>19</t>
  </si>
  <si>
    <t>151721111</t>
  </si>
  <si>
    <t>Zřízení pažení do ocelových zápor hl výkopu do 4 m s jeho následným odstraněním</t>
  </si>
  <si>
    <t>m2</t>
  </si>
  <si>
    <t>5,1*3,935+6,9*2,62</t>
  </si>
  <si>
    <t>18</t>
  </si>
  <si>
    <t>151721112</t>
  </si>
  <si>
    <t>Zřízení pažení do ocelových zápor hl výkopu do 10 m s jeho následným odstraněním</t>
  </si>
  <si>
    <t>9*4,585</t>
  </si>
  <si>
    <t>11</t>
  </si>
  <si>
    <t>155131313</t>
  </si>
  <si>
    <t>Zřízení protierozního zpevnění svahů geomříží, georohoží sklonu přes 1:1 včetně kotvení</t>
  </si>
  <si>
    <t>19,75*4,65</t>
  </si>
  <si>
    <t>12</t>
  </si>
  <si>
    <t>693211210</t>
  </si>
  <si>
    <t>georohož 25 x 2 m</t>
  </si>
  <si>
    <t>19,75*4,62*1,15</t>
  </si>
  <si>
    <t>24</t>
  </si>
  <si>
    <t>162701155</t>
  </si>
  <si>
    <t>Vodorovné přemístění do 10000 m výkopku/sypaniny z horniny tř. 5 až 7</t>
  </si>
  <si>
    <t>756</t>
  </si>
  <si>
    <t>25</t>
  </si>
  <si>
    <t>171201201</t>
  </si>
  <si>
    <t>Uložení sypaniny na skládky</t>
  </si>
  <si>
    <t>26</t>
  </si>
  <si>
    <t>171201211</t>
  </si>
  <si>
    <t>Poplatek za uložení odpadu ze sypaniny na skládce (skládkovné)</t>
  </si>
  <si>
    <t>756*1,5</t>
  </si>
  <si>
    <t>174101101</t>
  </si>
  <si>
    <t>Zásyp jam, šachet rýh nebo kolem objektů sypaninou se zhutněním</t>
  </si>
  <si>
    <t>4,5*8,5+4,5*31,6</t>
  </si>
  <si>
    <t>28</t>
  </si>
  <si>
    <t>103641000</t>
  </si>
  <si>
    <t>zemina pro terénní úpravy - tříděná</t>
  </si>
  <si>
    <t>není jasné, kolik procent zásypů bude možné realizovat z vytěžené zeminy</t>
  </si>
  <si>
    <t>(4,5*8,5+4,5*31,6)*1,7</t>
  </si>
  <si>
    <t>Zakládání</t>
  </si>
  <si>
    <t>22</t>
  </si>
  <si>
    <t>213311113</t>
  </si>
  <si>
    <t>Polštáře zhutněné pod základy z kameniva drceného frakce 16 až 63 mm</t>
  </si>
  <si>
    <t>Doplnění navážky štěrk pod desku základovou deskou</t>
  </si>
  <si>
    <t>0,42*11,2</t>
  </si>
  <si>
    <t>Založení šachet</t>
  </si>
  <si>
    <t>0,5*31</t>
  </si>
  <si>
    <t>Opěrná stěna</t>
  </si>
  <si>
    <t>2,6*8,85</t>
  </si>
  <si>
    <t>20</t>
  </si>
  <si>
    <t>225511216</t>
  </si>
  <si>
    <t>Vrty maloprofilové jádrové D do 245 mm úklon do 45° hl do 50 m hor. V a VI</t>
  </si>
  <si>
    <t>Pro zápory - záporové pažení</t>
  </si>
  <si>
    <t>Může činit problémy z hlediska vrtatelnosti protezoických silicitů</t>
  </si>
  <si>
    <t>998</t>
  </si>
  <si>
    <t>Přesun hmot</t>
  </si>
  <si>
    <t>27</t>
  </si>
  <si>
    <t>998011002</t>
  </si>
  <si>
    <t>Přesun hmot pro budovy zděné v do 12 m</t>
  </si>
  <si>
    <t>Ostatní náklady</t>
  </si>
  <si>
    <t>%</t>
  </si>
  <si>
    <t>Přesun hmot procentní pro izolace proti vodě, vlhkosti a plynům v objektech v do 12 m</t>
  </si>
  <si>
    <t>998711202</t>
  </si>
  <si>
    <t>46</t>
  </si>
  <si>
    <t>kus</t>
  </si>
  <si>
    <t>D+M Opracování prostupů základová deska - vstupy a výstupy revizní šachty</t>
  </si>
  <si>
    <t>71174R</t>
  </si>
  <si>
    <t>(11,8*23,24)*2*1,15</t>
  </si>
  <si>
    <t>32</t>
  </si>
  <si>
    <t>Pás z SBS modifikovaného asfaltu tl. 4 mm, HI vrstva</t>
  </si>
  <si>
    <t>628M2</t>
  </si>
  <si>
    <t>315,367*1,15 'Přepočtené koeficientem množství</t>
  </si>
  <si>
    <t>(11,8*23,24)*1,15</t>
  </si>
  <si>
    <t>Pás z SBS modifikovaného asfaltu s hliníkovou vložkou, tl. 4 mm, parotěsnící, zduchotěsnící a provizorní hydroizolační vrstva (protiradonová ochrana)</t>
  </si>
  <si>
    <t>628M1</t>
  </si>
  <si>
    <t>(11,8*23,24)*3</t>
  </si>
  <si>
    <t>Provedení izolace proti zemní vlhkosti pásy přitavením vodorovné NAIP</t>
  </si>
  <si>
    <t>711141559</t>
  </si>
  <si>
    <t>109,693*1,5 'Přepočtené koeficientem množství</t>
  </si>
  <si>
    <t>(11,8*23,24)*0,4</t>
  </si>
  <si>
    <t>předpoklad 0,4kg/m2</t>
  </si>
  <si>
    <t>kg</t>
  </si>
  <si>
    <t>Asfaltová, vodou ředitelná emulze, přípravný nátěr podkladu</t>
  </si>
  <si>
    <t>245510M1</t>
  </si>
  <si>
    <t>6</t>
  </si>
  <si>
    <t>(11,8*23,24)</t>
  </si>
  <si>
    <t>Provedení izolace proti zemní vlhkosti vodorovné za studena nátěrem asfaltovou emulzí</t>
  </si>
  <si>
    <t>71111101R</t>
  </si>
  <si>
    <t>5</t>
  </si>
  <si>
    <t>Izolace proti vodě, vlhkosti a plynům</t>
  </si>
  <si>
    <t>711</t>
  </si>
  <si>
    <t>Práce a dodávky PSV</t>
  </si>
  <si>
    <t>PSV</t>
  </si>
  <si>
    <t>Přesun hmot pro budovy monolitické v do 12 m</t>
  </si>
  <si>
    <t>998012022</t>
  </si>
  <si>
    <t>45</t>
  </si>
  <si>
    <t>Poplatek za uložení stavebního směsného odpadu na skládce (skládkovné)</t>
  </si>
  <si>
    <t>997013831</t>
  </si>
  <si>
    <t>70</t>
  </si>
  <si>
    <t>Příplatek k odvozu suti a vybouraných hmot na skládku za dalších 10 km</t>
  </si>
  <si>
    <t>99701350r</t>
  </si>
  <si>
    <t>69</t>
  </si>
  <si>
    <t>Odvoz suti a vybouraných hmot na skládku nebo meziskládku do 1 km se složením</t>
  </si>
  <si>
    <t>997013501</t>
  </si>
  <si>
    <t>68</t>
  </si>
  <si>
    <t>Přesun sutě</t>
  </si>
  <si>
    <t>997</t>
  </si>
  <si>
    <t>kpl</t>
  </si>
  <si>
    <t>Očištění povrchu od odbedňovacích prostředků, vyspravení, oprava dle pož. na rovinnost monolitické konstrukce</t>
  </si>
  <si>
    <t>9R1</t>
  </si>
  <si>
    <t>64</t>
  </si>
  <si>
    <t>Vybourání prostupů pro technologie jádrovým vrtáním, včetně osazení chráničky</t>
  </si>
  <si>
    <t>9710422R</t>
  </si>
  <si>
    <t>67</t>
  </si>
  <si>
    <t>monolitické schodiště 1.NP</t>
  </si>
  <si>
    <t>prefa schodiště 1.PP</t>
  </si>
  <si>
    <t>Schodišťový zvukově-izolační prvek dilatační spárová deska mezi schody a stěnou dl. 1,0 m, š. 420 mm</t>
  </si>
  <si>
    <t>9536112R6</t>
  </si>
  <si>
    <t>54</t>
  </si>
  <si>
    <t>Schodišťový nosný a zvukově-izolační prvek mezi schodištěm a stropní deskou se smykovými pruty a závěsnými konzolkami  H250-L1150, třída únosnosti a další informace viz statická část</t>
  </si>
  <si>
    <t>9536111R5</t>
  </si>
  <si>
    <t>53</t>
  </si>
  <si>
    <t>Schodišťový nosný a zvukově-izolační prvek mezi podestou a stěnou s armokošem 336x150x160, třída únosnosti a další informace viz statická část</t>
  </si>
  <si>
    <t>9536111R4</t>
  </si>
  <si>
    <t>52</t>
  </si>
  <si>
    <t>schodiště 1.PP prefa</t>
  </si>
  <si>
    <t>Schodišťový nosný a zvukově-izolační prvek mezi prefabrikovaným ramenem a podestou L1000, třída únosnosti a další informace viz statická část</t>
  </si>
  <si>
    <t>9536111R3</t>
  </si>
  <si>
    <t>51</t>
  </si>
  <si>
    <t>uložení monolitického schodiště 1.NP</t>
  </si>
  <si>
    <t>Schodišťový nosný a zvukově-izolační prvek podepření ramene na stropní desce L1100-B350, třída únosnosti a další informace viz statická část</t>
  </si>
  <si>
    <t>9536111R2</t>
  </si>
  <si>
    <t>50</t>
  </si>
  <si>
    <t>uložení prefa schodiště 1.PP</t>
  </si>
  <si>
    <t>Schodišťový nosný a zvukově-izolační prvek podepření ramene na základové desce L900-B350, třída únosnosti a další informace viz statická část</t>
  </si>
  <si>
    <t>9536111R1</t>
  </si>
  <si>
    <t>49</t>
  </si>
  <si>
    <t>((1,15*2*2+0,95*2*2+1,83*2+1,85*2)+56,9)*1,15</t>
  </si>
  <si>
    <t>Těsnící plech do pracovních spar betonových kcí s bitumenovým povrchem oboustranným š 160 mm</t>
  </si>
  <si>
    <t>953334423</t>
  </si>
  <si>
    <t>288*1,15</t>
  </si>
  <si>
    <t>Podkladní beton</t>
  </si>
  <si>
    <t>Geotextilie pro ochranu, separaci a filtraci netkaná měrná hmotnost do 300 g/m2</t>
  </si>
  <si>
    <t>919726122</t>
  </si>
  <si>
    <t>Ostatní konstrukce a práce, bourání</t>
  </si>
  <si>
    <t>9</t>
  </si>
  <si>
    <t xml:space="preserve">D+M Venkovní monolitické schodiště v místě opěrné stěny vč. bednění a výztuže, vč. podsypu a povrchové úpravy </t>
  </si>
  <si>
    <t>4R1</t>
  </si>
  <si>
    <t>63</t>
  </si>
  <si>
    <t>rameno schodišťové prefabrikované - dle výkresové dokumentace statické části - 21 stupňů, š. 0,85 m</t>
  </si>
  <si>
    <t>593M</t>
  </si>
  <si>
    <t>48</t>
  </si>
  <si>
    <t xml:space="preserve">Schodiště prefabrikované 1.PP </t>
  </si>
  <si>
    <t>Montáž schodišťových ramen bez podest hmotnosti do 3 t</t>
  </si>
  <si>
    <t>435121111</t>
  </si>
  <si>
    <t>47</t>
  </si>
  <si>
    <t xml:space="preserve"> 4,0+0,107</t>
  </si>
  <si>
    <t>(0,115+0,1761*11+0,1761*10)*1,085+0,1761*1,15</t>
  </si>
  <si>
    <t>(4,402+5,437+0,315)*1,085+0,29*1,15</t>
  </si>
  <si>
    <t>1.NP</t>
  </si>
  <si>
    <t>Odstranění bednění podest schodišť a ramp přímočarých v do 4 m</t>
  </si>
  <si>
    <t>431351122</t>
  </si>
  <si>
    <t>58</t>
  </si>
  <si>
    <t>Zřízení bednění podest schodišť a ramp přímočarých v do 4 m</t>
  </si>
  <si>
    <t>431351121</t>
  </si>
  <si>
    <t>57</t>
  </si>
  <si>
    <t>2,469*120/1000</t>
  </si>
  <si>
    <t>předpoklad 120 kg/m3 nutno upravit až bude hotový projekt statické části obsahující výkaz výztuže</t>
  </si>
  <si>
    <t>Výztuž schodišťové konstrukce a rampy betonářskou ocelí 10 505</t>
  </si>
  <si>
    <t>430361821</t>
  </si>
  <si>
    <t>56</t>
  </si>
  <si>
    <t>(0,995*1,085+1,145*1,085+0,09*0,27+0,107*1,150)</t>
  </si>
  <si>
    <t>Schodišťová konstrukce a rampa ze ŽB tř. C 20/25</t>
  </si>
  <si>
    <t>430321515</t>
  </si>
  <si>
    <t>55</t>
  </si>
  <si>
    <t>8,577*120/1000</t>
  </si>
  <si>
    <t>Výztuž ztužujících pásů a věnců betonářskou ocelí 10 505</t>
  </si>
  <si>
    <t>417361821</t>
  </si>
  <si>
    <t>40</t>
  </si>
  <si>
    <t>(18,68+8,575+18,714+7,482+8,25)*0,5*2+(6,175+2,47)*0,5*2</t>
  </si>
  <si>
    <t>2.NP</t>
  </si>
  <si>
    <t>Odstranění bednění ztužujících věnců</t>
  </si>
  <si>
    <t>417351116</t>
  </si>
  <si>
    <t>39</t>
  </si>
  <si>
    <t>Zřízení bednění ztužujících věnců</t>
  </si>
  <si>
    <t>417351115</t>
  </si>
  <si>
    <t>38</t>
  </si>
  <si>
    <t>(18,68+8,575+18,714+7,482+8,25)*0,25*0,5+(6,175+2,47)*0,2*0,5</t>
  </si>
  <si>
    <t>Ztužující pásy a věnce ze ŽB tř. C 20/25</t>
  </si>
  <si>
    <t>417321414</t>
  </si>
  <si>
    <t>37</t>
  </si>
  <si>
    <t>(11,05+1,97*0,825+0,63*0,795+0,1*0,2)</t>
  </si>
  <si>
    <t>strop nad 1.NP</t>
  </si>
  <si>
    <t>(1,6*1,63+1,97*1,63+(3,63+0,17)*0,85+0,75*0,7+0,735*0,34+0,3*0,2*2+0,2*0,1)</t>
  </si>
  <si>
    <t>strop nad 1.PP</t>
  </si>
  <si>
    <t>Zřízení bednění otvorů ve stropech, vč. následného odstranění</t>
  </si>
  <si>
    <t>411R1</t>
  </si>
  <si>
    <t>31</t>
  </si>
  <si>
    <t>118,782*120/1000</t>
  </si>
  <si>
    <t>Výztuž stropů betonářskou ocelí 10 505</t>
  </si>
  <si>
    <t>411361821</t>
  </si>
  <si>
    <t>61,815*0,15+254,4</t>
  </si>
  <si>
    <t>nad 1.NP</t>
  </si>
  <si>
    <t>57,213*0,25+244+2,43*0,2</t>
  </si>
  <si>
    <t>nad 1.PP</t>
  </si>
  <si>
    <t>Zřízení bednění stropů deskových</t>
  </si>
  <si>
    <t>411351101</t>
  </si>
  <si>
    <t>30</t>
  </si>
  <si>
    <t>3</t>
  </si>
  <si>
    <t>Mezisoučet nad 1.NP</t>
  </si>
  <si>
    <t>254,4*0,25-(11,05+1,97*0,825+0,63*0,795+0,15*0,15*14+0,1*0,1*2+0,1*0,2)*0,25</t>
  </si>
  <si>
    <t>Mezisoučet nad 1.PP</t>
  </si>
  <si>
    <t>-(1,6*1,63+1,97*1,63+(3,63+0,17)*0,85+0,75*0,7+0,735*0,34+0,15*0,15*13+0,15*0,05+0,2*0,05+0,3*0,2*2+0,2*0,1)*0,25</t>
  </si>
  <si>
    <t>244*0,25+0,672*0,2</t>
  </si>
  <si>
    <t>Stropy deskové ze ŽB tř. C 20/25</t>
  </si>
  <si>
    <t>411321515</t>
  </si>
  <si>
    <t>29</t>
  </si>
  <si>
    <t>Vodorovné konstrukce</t>
  </si>
  <si>
    <t>17,899*120/1000</t>
  </si>
  <si>
    <t>Výztuž zídek atikových, parapetních, schodišťových a zábradelních betonářskou ocelí 10 505</t>
  </si>
  <si>
    <t>345361821</t>
  </si>
  <si>
    <t>44</t>
  </si>
  <si>
    <t>(2,16+8,7+2,16)*0,5*2+(1,2+20,33+9,905+20,76+1,0)*1,4*2+(1,2+20,33+9,905+20,76+1,0)*0,2</t>
  </si>
  <si>
    <t>Odstranění bednění zídek atikových, parapetních, schodišťových a zábradelních plnostěnných</t>
  </si>
  <si>
    <t>345351102</t>
  </si>
  <si>
    <t>43</t>
  </si>
  <si>
    <t>Zřízení bednění zídek atikových, parapetních, schodišťových a zábradelních plnostěnných</t>
  </si>
  <si>
    <t>345351101</t>
  </si>
  <si>
    <t>42</t>
  </si>
  <si>
    <t>(2,16+8,7+2,16)*0,2*0,5+(1,2+20,33+9,905+20,76+1,0)*0,2*1,4+(1,2+20,33+9,905+20,76+1,0)*0,2*0,16</t>
  </si>
  <si>
    <t>Zídky atikové, parapetní, schodišťové a zábradelní ze ŽB tř. C 20/25</t>
  </si>
  <si>
    <t>345321515</t>
  </si>
  <si>
    <t>41</t>
  </si>
  <si>
    <t>(1,1*2,5+1,8*3,1+2,8*3,1+1,0*2,5+1,5*2,4+1,0*2,15+0,6*2,0+1,53*2,8)</t>
  </si>
  <si>
    <t>Vnitřní 1.NP</t>
  </si>
  <si>
    <t>(1,65*2,8+1,35*1,95*3+1,35*2,8+1,25*2,8+0,92*2,8+1,98*2,8+1,3*1,95*2+1,188*1,95+1,6*1,95*6+1,7*1,825)</t>
  </si>
  <si>
    <t>1,8*2,2</t>
  </si>
  <si>
    <t>Obvod 1.NP</t>
  </si>
  <si>
    <t>(2,8*3,135+1,5*3,135+1,945*3,135+1,35*3,835+1,525*2,335+1,05*3,135+1,2*2,335+1,1*2,335+1,1*2,335+1,2*2,335+1,1*0,6)</t>
  </si>
  <si>
    <t>Vnitřní 1.PP</t>
  </si>
  <si>
    <t>(1,35*0,75*4+1,2*2,5+1,6*0,75+1,6*1,0*3+1,6*1,2*2+1,65*1,7)</t>
  </si>
  <si>
    <t>Obvod 1.PP</t>
  </si>
  <si>
    <t>Zřízení bednění otvorů ve stěnách, vč. následného odstranění</t>
  </si>
  <si>
    <t>341R1</t>
  </si>
  <si>
    <t>(100,17+58,914)*120/1000</t>
  </si>
  <si>
    <t>Výztuž stěn betonářskou ocelí 10 505</t>
  </si>
  <si>
    <t>341361821</t>
  </si>
  <si>
    <t>Mezisoučet vnitřní 1.NP</t>
  </si>
  <si>
    <t>-(1,1*2,5+1,8*3,1+2,8*3,1+1,0*2,5+1,5*2,4+1,0*2,15+0,6*2,0+1,53*2,8)*2</t>
  </si>
  <si>
    <t>(10,7+10,553+4,55+4,47+1,25+4,77+1,63+1,63+5,97+6,125+6,125)*3,8*2+1,63*3,8*2</t>
  </si>
  <si>
    <t>Mezisoučet 1.NP</t>
  </si>
  <si>
    <t>-(1,65*2,8+1,35*1,95*3+1,35*2,8+1,25*2,8+0,92*2,8+1,98*2,8+1,3*1,95*2+1,188*1,95+1,6*1,95*6+1,7*1,825)*2</t>
  </si>
  <si>
    <t>(57,913+56,725)*3,8</t>
  </si>
  <si>
    <t>Obvodové 1.NP</t>
  </si>
  <si>
    <t>Mezisoučet vnitřní 1.PP</t>
  </si>
  <si>
    <t>-(2,8*3,135+1,5*3,135+1,945*3,135+1,35*3,835+1,525*2,335+1,05*3,135+1,2*2,335+1,1*2,335+1,1*2,335+1,2*2,335)*2</t>
  </si>
  <si>
    <t>(2,86+10,6+0,413+8,69+4,55+4,62+4,87+4,945)*3,835*2</t>
  </si>
  <si>
    <t>vnitřní 1.PP</t>
  </si>
  <si>
    <t>Mezisoučet obvodové 1.PP</t>
  </si>
  <si>
    <t>-(1,35*0,75*4+1,2*2,5+1,6*0,75+1,6*1,0*3+1,6*1,2*2+1,65*1,7)</t>
  </si>
  <si>
    <t>(56,915+55,727)*3,835</t>
  </si>
  <si>
    <t>obvodové stěny 1.PP</t>
  </si>
  <si>
    <t>Odstranění bednění oboustranného stěn nosných</t>
  </si>
  <si>
    <t>341351106</t>
  </si>
  <si>
    <t>Zřízení bednění oboustranného stěn nosných</t>
  </si>
  <si>
    <t>341351105</t>
  </si>
  <si>
    <t>8,7*3,8-1,8*2,2</t>
  </si>
  <si>
    <t>obvodová stěna 1.NP</t>
  </si>
  <si>
    <t>9,6*3,835</t>
  </si>
  <si>
    <t>obvodová stěna 1.PP</t>
  </si>
  <si>
    <t>Odstranění bednění jednostranného stěn nosných</t>
  </si>
  <si>
    <t>341351102</t>
  </si>
  <si>
    <t>Zřízení bednění jednostranného stěn nosných</t>
  </si>
  <si>
    <t>341351101</t>
  </si>
  <si>
    <t>23</t>
  </si>
  <si>
    <t>-(1,35*0,75*4+1,2*2,5+1,6*0,75+1,6*1,0*3+1,6*1,2*2+1,65*1,7)*0,25</t>
  </si>
  <si>
    <t>((10,105+23,67+10,1+14,485+6,275+1,63)*0,25*3,835+0,2*2*0,2*3,835)</t>
  </si>
  <si>
    <t>1.PP - obvodová stěna</t>
  </si>
  <si>
    <t>-(0,95*0,4+0,7*0,34+0,4*0,4*2+0,85*0,85+0,58*0,4*2+0,85*0,85)*0,2</t>
  </si>
  <si>
    <t>-(1,1*2,5+1,8*3,1+2,8*3,1+1,0*2,5+1,5*2,4+1,0*2,15+0,6*2,0+1,53*2,8)*0,2</t>
  </si>
  <si>
    <t>(10,7+10,553+4,55+4,47+1,25+4,77+1,63+1,63+5,97+6,125+6,125)*0,2*3,8+1,63*0,15*3,8</t>
  </si>
  <si>
    <t>Mezisoučet obvodová 1.NP</t>
  </si>
  <si>
    <t>-(1,65*2,8+1,35*1,95*3+1,35*2,8+1,25*2,8+0,92*2,8+1,98*2,8+1,3*1,95*2+1,188*1,95+1,6*1,95*6+1,7*1,825)*0,2</t>
  </si>
  <si>
    <t>(1,96+1,2+20,33+9,905+20,76+1,0+1,96+9,1)*0,2*3,8</t>
  </si>
  <si>
    <t>Obvodová 1.NP</t>
  </si>
  <si>
    <t>Mezisoučet Vnitřní 1.PP</t>
  </si>
  <si>
    <t>-(3,14*0,175*0,175*2+1,1*0,6+3,14*0,2*0,2*2+0,2*0,4*0,9*0,8*2)*0,2</t>
  </si>
  <si>
    <t>-(2,8*3,135+1,5*3,135+1,945*3,135+1,35*3,835+1,525*2,335+1,05*3,135+1,2*2,335+1,1*2,335+1,1*2,335+1,2*2,335)*0,2</t>
  </si>
  <si>
    <t>(2,86+10,6+0,413+8,69+4,55+4,62+4,87+4,945)*0,2*3,835</t>
  </si>
  <si>
    <t>Stěny nosné ze ŽB tř. C 20/25</t>
  </si>
  <si>
    <t>341321510</t>
  </si>
  <si>
    <t>0,25*0,25*3,3*4*120/1000</t>
  </si>
  <si>
    <t>0,35*0,35*3,835*120/1000</t>
  </si>
  <si>
    <t>1.PP</t>
  </si>
  <si>
    <t>Výztuž sloupů hranatých betonářskou ocelí 10 505</t>
  </si>
  <si>
    <t>331361821</t>
  </si>
  <si>
    <t>36</t>
  </si>
  <si>
    <t>0,25*4*3,3*4</t>
  </si>
  <si>
    <t>0,35*4*3,835</t>
  </si>
  <si>
    <t>Odstranění bednění sloupů čtyřúhelníkových v do 4 m</t>
  </si>
  <si>
    <t>331351102</t>
  </si>
  <si>
    <t>35</t>
  </si>
  <si>
    <t>Zřízení bednění sloupů čtyřúhelníkových v do 4 m</t>
  </si>
  <si>
    <t>331351101</t>
  </si>
  <si>
    <t>34</t>
  </si>
  <si>
    <t>0,25*0,25*3,3*4</t>
  </si>
  <si>
    <t>0,35*0,35*3,835</t>
  </si>
  <si>
    <t>Sloupy nebo pilíře ze ŽB tř. C 20/25 bez výztuže</t>
  </si>
  <si>
    <t>330321510</t>
  </si>
  <si>
    <t>33</t>
  </si>
  <si>
    <t>14,855*120/1000</t>
  </si>
  <si>
    <t>Výztuž opěrných zdí a valů D 12 mm z betonářské oceli 10 505</t>
  </si>
  <si>
    <t>327361006</t>
  </si>
  <si>
    <t>62</t>
  </si>
  <si>
    <t>15,115*3,35</t>
  </si>
  <si>
    <t>21,715*0,15</t>
  </si>
  <si>
    <t>vč. bednění prostupu</t>
  </si>
  <si>
    <t>Opěrná zeď venkovního schodiště</t>
  </si>
  <si>
    <t>Bednění opěrných zdí a valů svislých i skloněných odstranění</t>
  </si>
  <si>
    <t>327351221</t>
  </si>
  <si>
    <t>61</t>
  </si>
  <si>
    <t>Bednění opěrných zdí a valů svislých i skloněných zřízení</t>
  </si>
  <si>
    <t>327351211</t>
  </si>
  <si>
    <t>(5,307+1,9)*0,35*3,35-0,3*0,3*0,35</t>
  </si>
  <si>
    <t>(5,207+3,55)*2,1*0,35</t>
  </si>
  <si>
    <t>Opěrné zdi a valy ze ŽB odolného proti agresivnímu prostředí XF3 tř. C 30/37</t>
  </si>
  <si>
    <t>327324128</t>
  </si>
  <si>
    <t>59</t>
  </si>
  <si>
    <t>5,4*2*20,20/1000</t>
  </si>
  <si>
    <t>2.NP 2xU180 5400 mm 20,20 kg/m</t>
  </si>
  <si>
    <t>ocel profilová UPN, v jakosti 11 375, h=180 mm</t>
  </si>
  <si>
    <t>130108240</t>
  </si>
  <si>
    <t>66</t>
  </si>
  <si>
    <t>Osazování ocelových válcovaných nosníků na zdivu I, IE, U, UE nebo L do č 22</t>
  </si>
  <si>
    <t>317941123</t>
  </si>
  <si>
    <t>65</t>
  </si>
  <si>
    <t>Svislé a kompletní konstrukce</t>
  </si>
  <si>
    <t>(2,16+1,0+3,65)*0,4</t>
  </si>
  <si>
    <t>6,65*0,7*0,515</t>
  </si>
  <si>
    <t>10,4*0,4*1,05</t>
  </si>
  <si>
    <t>Základové pásy z betonu tř. C 12/15</t>
  </si>
  <si>
    <t>274313511</t>
  </si>
  <si>
    <t>64,397*120/1000</t>
  </si>
  <si>
    <t>Výztuž základových desek betonářskou ocelí 10 505 (R)</t>
  </si>
  <si>
    <t>273361821</t>
  </si>
  <si>
    <t>56,915*0,25+8,26*1,015+5,2*2*0,815</t>
  </si>
  <si>
    <t>deska</t>
  </si>
  <si>
    <t>60*0,15</t>
  </si>
  <si>
    <t>Odstranění bednění stěn základových desek</t>
  </si>
  <si>
    <t>273351216</t>
  </si>
  <si>
    <t>Zřízení bednění stěn základových desek</t>
  </si>
  <si>
    <t>273351215</t>
  </si>
  <si>
    <t>(0,7*2+1,4*2)*2*0,25*0,565+2,03*2*0,25*0,765+1,7*2*0,2*0,765</t>
  </si>
  <si>
    <t>(243,9-1,63*1,6-0,7*0,9*2)*0,25+(2,03*2,1+1,2*1,4*2)*0,25</t>
  </si>
  <si>
    <t>(288*0,1+0,16*6,81-1,2*1,4*2*0,1-2,03*2,1*0,1+2,6*2,4*2*0,15+3,2*4,3*0,15)</t>
  </si>
  <si>
    <t>Základové desky z betonu tř. C 20/25 - podkladní beton</t>
  </si>
  <si>
    <t>273313711</t>
  </si>
  <si>
    <t>288</t>
  </si>
  <si>
    <t>hutnění podkladu pod podkladní beton</t>
  </si>
  <si>
    <t>Hutnění sypaniny z horniny tř. 5 až 7</t>
  </si>
  <si>
    <t>1000042R</t>
  </si>
  <si>
    <t>Přesun hmot procentní pro sádrokartonové konstrukce v objektech v do 12 m</t>
  </si>
  <si>
    <t>998763402</t>
  </si>
  <si>
    <t>0,5*1,2+0,9*3,65</t>
  </si>
  <si>
    <t>D+M SDK předstěna WC/kuchyň</t>
  </si>
  <si>
    <t>763R3</t>
  </si>
  <si>
    <t>0,8*2,15</t>
  </si>
  <si>
    <t>D+M SDK zakrytí otvoru 2.NP</t>
  </si>
  <si>
    <t>763R2</t>
  </si>
  <si>
    <t>(0,3+0,08)*3,65</t>
  </si>
  <si>
    <t>(0,265+0,15*2)*3,8</t>
  </si>
  <si>
    <t>(0,75+0,355)*3,8</t>
  </si>
  <si>
    <t>(0,165+0,215)*2*3,8</t>
  </si>
  <si>
    <t>(0,2*2)*3,835</t>
  </si>
  <si>
    <t>(0,15+0,3)*3,835</t>
  </si>
  <si>
    <t>D+M SDK kastlík SDK</t>
  </si>
  <si>
    <t>763R1</t>
  </si>
  <si>
    <t>-(0,9*2,25*2+0,8*2,25*6+0,7*2,15)</t>
  </si>
  <si>
    <t>(7,55+3,895+5,405+1,0+2,57+1,85+2,55+0,925*2+1,545)*3,65</t>
  </si>
  <si>
    <t>D+M SDK příčka tl 100 mm profil CW+UW 50 desky 2xA 12,5 TI 50 mm EI 60 Rw 50 dB</t>
  </si>
  <si>
    <t>763111411</t>
  </si>
  <si>
    <t>Konstrukce suché výstavby</t>
  </si>
  <si>
    <t>763</t>
  </si>
  <si>
    <t>(0,85*2+0,55+0,55+2,365+1,135+2,25+0,45)*3,8</t>
  </si>
  <si>
    <t>Mezisoučet 1.PP</t>
  </si>
  <si>
    <t>-(0,9*2,15*4+0,8*2,15+1,25*2,15+1,35*2,15+1,0*2,15)</t>
  </si>
  <si>
    <t>(0,36+2,795+0,525+10,55+1,05+1,23+1,63+1,2+6,075)*3,835</t>
  </si>
  <si>
    <t>Příčky tl 150 mm z pórobetonových přesných hladkých příčkovek objemové hmotnosti 500 kg/m3</t>
  </si>
  <si>
    <t>342272523</t>
  </si>
  <si>
    <t>(1,0)*3,8</t>
  </si>
  <si>
    <t>-(0,9*2,15*2)</t>
  </si>
  <si>
    <t>(4,55+1,475+1,97)*3,8</t>
  </si>
  <si>
    <t>-(0,9*2,15*2+3,14*0,125*0,125)</t>
  </si>
  <si>
    <t>(3,075+3,962+3,765+3,675+3,535+4,42+0,95+0,62+2,825+0,65+1,125)*3,835</t>
  </si>
  <si>
    <t>Příčky tl 125 mm z pórobetonových přesných hladkých příčkovek objemové hmotnosti 500 kg/m3</t>
  </si>
  <si>
    <t>342272423</t>
  </si>
  <si>
    <t>Mezisoučet 2.NP</t>
  </si>
  <si>
    <t>-(1,0*2,6+0,8*2,15)</t>
  </si>
  <si>
    <t>(2,28+0,325+0,225*4+0,2+0,2+0,795+1,0+1,45)*3,8</t>
  </si>
  <si>
    <t>-(0,9*2,25*2+0,6*2,15+0,9*2,15+0,6*2,15+0,9*2,25)</t>
  </si>
  <si>
    <t>(0,6)*2</t>
  </si>
  <si>
    <t>(1,0*2)*2,15</t>
  </si>
  <si>
    <t>(1,555+0,95+4,245+0,85+0,9*2+0,7+1,6+0,2*3+0,2+2,25)*3,8</t>
  </si>
  <si>
    <t>-(0,6*2,15+0,8*2,15*2+0,9*2,15*2)</t>
  </si>
  <si>
    <t>(1,1+1,2)*2,15</t>
  </si>
  <si>
    <t>(0,7+0,85+0,36+0,85*2+0,7+0,85+1,605+0,25*2+1,0+1,76+0,99+1,5+0,25*2)*3,835</t>
  </si>
  <si>
    <t>Příčky tl 100 mm z pórobetonových přesných hladkých příčkovek objemové hmotnosti 500 kg/m3</t>
  </si>
  <si>
    <t>342272323</t>
  </si>
  <si>
    <t>Překlad keramický vysoký v 23,8 cm dl 150 cm</t>
  </si>
  <si>
    <t>317168132</t>
  </si>
  <si>
    <t>Překlad keramický vysoký v 23,8 cm dl 125 cm</t>
  </si>
  <si>
    <t>317168131</t>
  </si>
  <si>
    <t>Překlady nenosné přímé z pórobetonu Ytong v příčkách tl 125 mm pro světlost otvoru do 1010 mm</t>
  </si>
  <si>
    <t>317142321</t>
  </si>
  <si>
    <t>Překlady nenosné přímé z pórobetonu Ytong v příčkách tl 100 mm pro světlost otvoru do 1010 mm</t>
  </si>
  <si>
    <t>317142221</t>
  </si>
  <si>
    <t>Překlady ploché z pórobetonu Ytong š 150 mm pro světlost otvoru do 2250 mm</t>
  </si>
  <si>
    <t>317141228</t>
  </si>
  <si>
    <t>Překlady ploché z pórobetonu Ytong š 150 mm pro světlost otvoru do 1000 mm</t>
  </si>
  <si>
    <t>317141222</t>
  </si>
  <si>
    <t>Překlady ploché z pórobetonu Ytong š 125 mm pro světlost otvoru do 2250 mm</t>
  </si>
  <si>
    <t>317141218</t>
  </si>
  <si>
    <t>2,445*2*5,15*0,135</t>
  </si>
  <si>
    <t>Zrcadlová zeď schodiště 1.NP z pórobetonových přesných hladkých tvárnic hmotnosti 500 kg/m3 vč. zaoblení dle projektu</t>
  </si>
  <si>
    <t>311272R</t>
  </si>
  <si>
    <t>(0,6)*3,8*0,2</t>
  </si>
  <si>
    <t>(1,8)*2,2*0,2</t>
  </si>
  <si>
    <t>(2,605)*3,835*0,2</t>
  </si>
  <si>
    <t>Zdivo nosné tl 200 mm z pórobetonových přesných hladkých tvárnic hmotnosti 500 kg/m3</t>
  </si>
  <si>
    <t>311272123</t>
  </si>
  <si>
    <t>2,47*3,55</t>
  </si>
  <si>
    <t>Zdivo nosné vnitřní z cihel broušených POROTHERM tl 175 mm pevnosti P10 lepených tenkovrstvou maltou</t>
  </si>
  <si>
    <t>311238142</t>
  </si>
  <si>
    <t>36,8</t>
  </si>
  <si>
    <t>(18,68+7,485+18,715+8,575)*3,3-(3,6*2,15*6+0,45*2,15*3+0,9*2,15+0,825*2,15*3+0,8*2,15)</t>
  </si>
  <si>
    <t>Zdivo nosné zvukově izolační Porotherm tl 250 mm P10,P15 z broušených cihel na tenkovrstvou maltu</t>
  </si>
  <si>
    <t>311238127</t>
  </si>
  <si>
    <t>(5,01+2,47)*3,55</t>
  </si>
  <si>
    <t>Zdivo nosné zvukově izolační Porotherm tl 190 mm P20 z broušených cihel na tenkovrstvou maltu</t>
  </si>
  <si>
    <t>311238126</t>
  </si>
  <si>
    <t>Přesun hmot procentní pro konstrukce truhlářské v objektech v do 12 m</t>
  </si>
  <si>
    <t>998766202</t>
  </si>
  <si>
    <t>146*2*0,04*0,06*1,1</t>
  </si>
  <si>
    <t xml:space="preserve">řezivo jehličnaté lať průžez 40 x 60 mm, vysušená, impregnovaná </t>
  </si>
  <si>
    <t>6051410M</t>
  </si>
  <si>
    <t>146*2</t>
  </si>
  <si>
    <t>2m/m (60/40 mm)</t>
  </si>
  <si>
    <t>Montáž obložení podhledů podkladového roštu</t>
  </si>
  <si>
    <t>766427112</t>
  </si>
  <si>
    <t>Konstrukce truhlářské</t>
  </si>
  <si>
    <t>766</t>
  </si>
  <si>
    <t>Přesun hmot procentní pro konstrukce klempířské v objektech v do 12 m</t>
  </si>
  <si>
    <t>998764202</t>
  </si>
  <si>
    <t>D+M Klempířské opracování prostupů - dle projektu</t>
  </si>
  <si>
    <t>764R</t>
  </si>
  <si>
    <t>1,85*6,575*1,1</t>
  </si>
  <si>
    <t>((173,2/0,974370)-0,8*1,8*2)*1,1</t>
  </si>
  <si>
    <t>Plechová střešení krytina vč. antikondenzační protihlukové úpravy, včetně hřebenu</t>
  </si>
  <si>
    <t>138M</t>
  </si>
  <si>
    <t>1,85*6,575</t>
  </si>
  <si>
    <t>(173,2/0,974370)-0,8*1,8*2</t>
  </si>
  <si>
    <t>Montáž krytiny střechy rovné drážkováním ze svitků rš do 600 mm sklonu do 30°, včetně hřebenu</t>
  </si>
  <si>
    <t>764101101</t>
  </si>
  <si>
    <t>Konstrukce klempířské</t>
  </si>
  <si>
    <t>764</t>
  </si>
  <si>
    <t>Přesun hmot tonážní pro sádrokartonové konstrukce v objektech v do 12 m</t>
  </si>
  <si>
    <t>998763302</t>
  </si>
  <si>
    <t>160</t>
  </si>
  <si>
    <t>Příhradové vazníky dle dokumentace, vysušené řezivo, opatřené ochranou proti dřevokazným houbám a hmyzu, včetně dokumentace a návrhu zavětrování - více dle dokumentace</t>
  </si>
  <si>
    <t>763M1</t>
  </si>
  <si>
    <t>9,046</t>
  </si>
  <si>
    <t>Montáž dřevostaveb střešní konstrukce v do 10 m z příhradových vazníků konstrukční délky do 12,5 m</t>
  </si>
  <si>
    <t>763732114</t>
  </si>
  <si>
    <t>(8,996+8,919+8,857+8,781+8,721+8,661+8,6+8,541+8,48+8,417+8,36+8,309+8,242+8,194+8,146+8,086+8,026+7,979+7,932)</t>
  </si>
  <si>
    <t>Montáž dřevostaveb střešní konstrukce v do 10 m z příhradových vazníků konstrukční délky do 9 m</t>
  </si>
  <si>
    <t>763732113</t>
  </si>
  <si>
    <t>146*1,15</t>
  </si>
  <si>
    <t>zábrana parotěsná</t>
  </si>
  <si>
    <t>283292M</t>
  </si>
  <si>
    <t>146</t>
  </si>
  <si>
    <t>Montáž parotěsné zábrany do SDK podhledu</t>
  </si>
  <si>
    <t>763131751</t>
  </si>
  <si>
    <t>SDK podhled deska 1xDF 15 TI 60 mm 50 kg/m3 dvouvrstvá spodní kce profil CD+UD</t>
  </si>
  <si>
    <t>763131433</t>
  </si>
  <si>
    <t>Přesun hmot procentní pro kce tesařské v objektech v do 12 m</t>
  </si>
  <si>
    <t>998762202</t>
  </si>
  <si>
    <t>2,2*2*0,45+9,5*0,45</t>
  </si>
  <si>
    <t>D3</t>
  </si>
  <si>
    <t>D+M Voděodolná překližka tl. 25 mm včetně kotvení, včetně podložení XPS a seříznutí dle dokumentace - atika D3</t>
  </si>
  <si>
    <t>7624R3</t>
  </si>
  <si>
    <t>52,5*0,645</t>
  </si>
  <si>
    <t>D2</t>
  </si>
  <si>
    <t>D+M Voděodolná překližka tl. 25 mm včetně kotvení, včetně podložení XPS a seříznutí dle dokumentace - atika D2</t>
  </si>
  <si>
    <t>7624R2</t>
  </si>
  <si>
    <t>15*0,04*0,04*1,05</t>
  </si>
  <si>
    <t>180*0,08*0,04*1,05</t>
  </si>
  <si>
    <t xml:space="preserve">řezivo jehličnaté, střešní latě impregnované dl 4 m, vysušené </t>
  </si>
  <si>
    <t>605141140</t>
  </si>
  <si>
    <t>180</t>
  </si>
  <si>
    <t>Montáž lišt trojúhelníkových nebo kontralatí na střechách sklonu do 60°</t>
  </si>
  <si>
    <t>762342441</t>
  </si>
  <si>
    <t>173,2/0,974370*4*0,028*0,1*1,05</t>
  </si>
  <si>
    <t>řezivo jehličnaté boční prkno jakost I.-II. 2 - 3 cm, vysušené, opatřené proti dřevokaznému hmyzu a houbám</t>
  </si>
  <si>
    <t>6051511M</t>
  </si>
  <si>
    <t>173,2/0,974370</t>
  </si>
  <si>
    <t>Montáž bednění střech rovných a šikmých sklonu do 60° z hrubých prken - osová vzd. 250 mm</t>
  </si>
  <si>
    <t>7623412R1</t>
  </si>
  <si>
    <t>5,1*2+0,51*19,18+0,51*19,215</t>
  </si>
  <si>
    <t>zakrytí boků střechy pro ukončení KZS dle dokumentace</t>
  </si>
  <si>
    <t>Bednění střech rovných z desek OSB tl 18 mm na sraz šroubovaných na rošt</t>
  </si>
  <si>
    <t>762341034</t>
  </si>
  <si>
    <t>Bednění střech rovných z desek OSB tl 25 mm na sraz šroubovaných na krokve</t>
  </si>
  <si>
    <t>762341017</t>
  </si>
  <si>
    <t>Bednění střech rovných z desek OSB tl 22 mm na sraz šroubovaných na krokve</t>
  </si>
  <si>
    <t>762341016</t>
  </si>
  <si>
    <t>Konstrukce tesařské</t>
  </si>
  <si>
    <t>762</t>
  </si>
  <si>
    <t>Přesun hmot procentní pro vnitřní kanalizace v objektech v do 12 m</t>
  </si>
  <si>
    <t>998721202</t>
  </si>
  <si>
    <t>K14</t>
  </si>
  <si>
    <t>D+M Atikový přepad bezpečnostní - prostup z plechu, obalený TI (vč. izolace) - dle výpisu klempířských výrobků</t>
  </si>
  <si>
    <t>721R1</t>
  </si>
  <si>
    <t>K20</t>
  </si>
  <si>
    <t>D+M Střešní vtok dvoustupňový s integrovaným bitumenovým límcem vč. nástavce s HI a koše  perforovaného pro střechy s kačírky vč. dotěsnění dle dokumentace (PUR pěna, pryžové těsnění)</t>
  </si>
  <si>
    <t>721233R2</t>
  </si>
  <si>
    <t>K19</t>
  </si>
  <si>
    <t>D+M Střešní vtok dvoustupňový s integrovaným bitumenovým límcem vč. nástavce s HI vč. dotěsnění dle dokumentace (PUR pěna, pryžové těsnění)</t>
  </si>
  <si>
    <t>721233R1</t>
  </si>
  <si>
    <t>Zdravotechnika - vnitřní kanalizace</t>
  </si>
  <si>
    <t>721</t>
  </si>
  <si>
    <t>Přesun hmot procentní pro izolace tepelné v objektech v do 12 m</t>
  </si>
  <si>
    <t>998713202</t>
  </si>
  <si>
    <t>160*1,05</t>
  </si>
  <si>
    <t>deska minerální střešní izolační tl. 150 mm</t>
  </si>
  <si>
    <t>6314810M2</t>
  </si>
  <si>
    <t>160*2*1,05</t>
  </si>
  <si>
    <t>deska minerální střešní izolační tl. 100 mm</t>
  </si>
  <si>
    <t>6314810M1</t>
  </si>
  <si>
    <t>160*3</t>
  </si>
  <si>
    <t>Montáž izolace tepelné střech šikmých kladené volně mezi krokve (v tomto případě vazníky) rohoží, pásů, desek</t>
  </si>
  <si>
    <t>713151111</t>
  </si>
  <si>
    <t>(36,25-51,82*0,1-46,37*0,25)*(0,48+0,02)/2</t>
  </si>
  <si>
    <t>2,59*8,6*(0,17+0,02)/2</t>
  </si>
  <si>
    <t>Deska z pěnového polystyrenu EPS 100 S 1000 x 500 x 1000 mm - spádové klíny, dle projektu</t>
  </si>
  <si>
    <t>283759M</t>
  </si>
  <si>
    <t>(36,25-51,82*0,1-46,37*0,25)</t>
  </si>
  <si>
    <t>2,59*8,6</t>
  </si>
  <si>
    <t>Montáž izolace tepelné střech plochých spádové vrstvy - různé množství vrstev</t>
  </si>
  <si>
    <t>713141R</t>
  </si>
  <si>
    <t>1,75*6,575*0,06</t>
  </si>
  <si>
    <t>1,0*1,0*4*(0,24+0,48)*1,1</t>
  </si>
  <si>
    <t xml:space="preserve">desky z extrudovaného polystyrénu </t>
  </si>
  <si>
    <t>2837M</t>
  </si>
  <si>
    <t>-1,0*1,0*4*2*1,1</t>
  </si>
  <si>
    <t>odpočet vpusti</t>
  </si>
  <si>
    <t>(36,25-51,82*0,1-46,37*0,25)*2*1,1</t>
  </si>
  <si>
    <t>2,59*8,6*2*1,1</t>
  </si>
  <si>
    <t>deska z pěnového polystyrenu EPS 100 S 1000 x 500 x 120 mm</t>
  </si>
  <si>
    <t>283723120</t>
  </si>
  <si>
    <t>1,75*6,575</t>
  </si>
  <si>
    <t>stříška</t>
  </si>
  <si>
    <t>(36,25-51,82*0,1-46,37*0,25)*2</t>
  </si>
  <si>
    <t>2,59*8,6*2</t>
  </si>
  <si>
    <t>Montáž izolace tepelné střech plochých lepené za studena 1 vrstva rohoží, pásů, dílců, desek</t>
  </si>
  <si>
    <t>713141131</t>
  </si>
  <si>
    <t>52,5*1,45*1,05</t>
  </si>
  <si>
    <t>Atika</t>
  </si>
  <si>
    <t>Kombinovaný tepelně izolační dílec s asfaltovým pásem tl. 100 mm</t>
  </si>
  <si>
    <t>6M2</t>
  </si>
  <si>
    <t>(2,2*2*0,63+9,5*0,63)*1,1</t>
  </si>
  <si>
    <t>Kombinovaný tepelně izolační dílec s asfaltovým pásem tl. 50 mm</t>
  </si>
  <si>
    <t>6M1</t>
  </si>
  <si>
    <t>2,2*2*0,63+9,5*0,63</t>
  </si>
  <si>
    <t>52,5*1,45</t>
  </si>
  <si>
    <t>Montáž izolace tepelné stěn a základů lepením celoplošně rohoží, pásů, dílců, desek</t>
  </si>
  <si>
    <t>713131141</t>
  </si>
  <si>
    <t>Izolace tepelné</t>
  </si>
  <si>
    <t>713</t>
  </si>
  <si>
    <t>Přesun hmot procentní pro krytiny povlakové v objektech v do 12 m</t>
  </si>
  <si>
    <t>998712202</t>
  </si>
  <si>
    <t>(2,59*8,6/0,978148)</t>
  </si>
  <si>
    <t>D+M kryt střechy z vymývaného kameniva tloušťky do 100 mm</t>
  </si>
  <si>
    <t>7127712R</t>
  </si>
  <si>
    <t>173,2/0,974370*1,15</t>
  </si>
  <si>
    <t>fólie difuzní slepená integrovanou páskou</t>
  </si>
  <si>
    <t>283M10</t>
  </si>
  <si>
    <t>Provedení povlakové krytiny střech do 30° fólií položenou volně</t>
  </si>
  <si>
    <t>712461701</t>
  </si>
  <si>
    <t>(2,59*8,6/0,978148+2,16*2*1,1+9,5*1,1+8,725*1,2)*1,15</t>
  </si>
  <si>
    <t>textilie netkaná PP 300 g/m2</t>
  </si>
  <si>
    <t>693112M</t>
  </si>
  <si>
    <t>(2,59*8,6/0,978148+2,16*2*1,1+9,5*1,1+8,725*1,2)</t>
  </si>
  <si>
    <t>Provedení povlakové krytiny střech do 10° podkladní textilní vrstvy</t>
  </si>
  <si>
    <t>712391171</t>
  </si>
  <si>
    <t>((36,25-51,82*0,1-46,37*0,25)/0,978148+46,37*1,2+51,82*2,3)*1,15</t>
  </si>
  <si>
    <t xml:space="preserve">pás z SBS modifikovaného asfaltu s retardéry hoření a břidličným posypem, tl. 4,4 mm, HI vrstva </t>
  </si>
  <si>
    <t>628M4</t>
  </si>
  <si>
    <t>2,2*6,575*1,15</t>
  </si>
  <si>
    <t>pás z SBS modifikovaného asfaltu s břidličným posypem, tl. 4,5 mm , HI vrstva</t>
  </si>
  <si>
    <t>628M3</t>
  </si>
  <si>
    <t>2,2*6,575</t>
  </si>
  <si>
    <t>((36,25-51,82*0,1-46,37*0,25)/0,978148+46,37*1,2+51,82*2,3)</t>
  </si>
  <si>
    <t>Provedení povlakové krytiny střech do 10° pásy NAIP přitavením v plné ploše</t>
  </si>
  <si>
    <t>712341559</t>
  </si>
  <si>
    <t>303,536*1,15 'Přepočtené koeficientem množství</t>
  </si>
  <si>
    <t>45,965*(1,15+0,3)*1,15</t>
  </si>
  <si>
    <t>Vytažení na stěnu</t>
  </si>
  <si>
    <t>52,404*(1,8+0,3)*1,15</t>
  </si>
  <si>
    <t>Vytažení na atiku</t>
  </si>
  <si>
    <t>36,25*1,15</t>
  </si>
  <si>
    <t>8,5*(1,15+0,3)*1,15</t>
  </si>
  <si>
    <t>13,02*(0,7+0,3)*1,15</t>
  </si>
  <si>
    <t>25,65*1,15</t>
  </si>
  <si>
    <t>pás SBS modifikovaný asfalt, s hliníkovou vložkou, s jemnozrnným posypem, tl. 4 mm (parotěsnící, vzduchotěsnící a HI vrstva)</t>
  </si>
  <si>
    <t>45,965*(1,15+0,3)</t>
  </si>
  <si>
    <t>52,404*(1,8+0,3)</t>
  </si>
  <si>
    <t>36,25</t>
  </si>
  <si>
    <t>8,5*(1,15+0,3)</t>
  </si>
  <si>
    <t>13,02*(0,7+0,3)</t>
  </si>
  <si>
    <t>25,65</t>
  </si>
  <si>
    <t>((36,25-51,82*0,1-46,37*0,25)/0,978148+46,37*1,0+51,82*2,1)*1,15</t>
  </si>
  <si>
    <t>(2,59*8,6/0,978148+2,16*2*0,9+9,5*0,9+8,725*1,0)*1,15</t>
  </si>
  <si>
    <t>Samolepící pás z SBS modifikovaného asfaltu se spalitelnou PE folií na horním povrchu tl. 3 mm, HI vrstva</t>
  </si>
  <si>
    <t>((36,25-51,82*0,1-46,37*0,25)/0,978148+46,37*1,0+51,82*2,1)</t>
  </si>
  <si>
    <t>(2,59*8,6/0,978148+2,16*2*0,9+9,5*0,9+8,725*1,0)</t>
  </si>
  <si>
    <t>Provedení povlakové krytiny střech do 10° podkladní vrstvy pásy na sucho samolepící</t>
  </si>
  <si>
    <t>712331111</t>
  </si>
  <si>
    <t>45,965*1,15*0,4</t>
  </si>
  <si>
    <t>52,404*1,8*0,4</t>
  </si>
  <si>
    <t>36,25*0,4</t>
  </si>
  <si>
    <t>8,5*1,15*0,4</t>
  </si>
  <si>
    <t>13,02*0,7*0,4</t>
  </si>
  <si>
    <t>25,65*0,4</t>
  </si>
  <si>
    <t>45,965*1,15</t>
  </si>
  <si>
    <t>52,404*1,8</t>
  </si>
  <si>
    <t>8,5*1,15</t>
  </si>
  <si>
    <t>13,02*0,7</t>
  </si>
  <si>
    <t>Provedení povlakové krytiny střech do 10° za studena asfaltovou emulzí</t>
  </si>
  <si>
    <t>71231111R1</t>
  </si>
  <si>
    <t>D+M Opracování prostupů v povlakové krytině - dle projektu</t>
  </si>
  <si>
    <t>628R1</t>
  </si>
  <si>
    <t>Povlakové krytiny</t>
  </si>
  <si>
    <t>712</t>
  </si>
  <si>
    <t>Provedení otvorů a prostupů v konstrukci šikmé střechy, vč. opracování v úrovni jednotlivých vrstev</t>
  </si>
  <si>
    <t>Vyrovnávací cementový potěr tl do 50 mm ze suchých směsí provedený v pásu</t>
  </si>
  <si>
    <t>632450124</t>
  </si>
  <si>
    <t>Úpravy povrchů, podlahy a osazování výplní</t>
  </si>
  <si>
    <t>Přesun hmot procentní pro zámečnické konstrukce v objektech v do 12 m</t>
  </si>
  <si>
    <t>998767202</t>
  </si>
  <si>
    <t>95</t>
  </si>
  <si>
    <t>D+M Dveře jednokřídlové otočné pravé plné hliníková barva zateplené, souč. prostupu tepla 1,5 W.m-2.K-1, vč. zárubně, zámek vložkový bezpečnostní, klika/koule, štítové venkovní kování - více viz výpis oken a dveří (22)</t>
  </si>
  <si>
    <t>767R34</t>
  </si>
  <si>
    <t>75</t>
  </si>
  <si>
    <t>D+M Plasthliníkové okno jednokřídlové otevíravé a sklápěcí (h.1600) 900x2150 mm, s nadsvětlíkem 550 mm stav.hl.76mm, 6tikomorový profil, souč. prostupu tepla 0,8 W.m-2.K-1, trojsklo - více viz výpis oken (21)</t>
  </si>
  <si>
    <t>767R33</t>
  </si>
  <si>
    <t>74</t>
  </si>
  <si>
    <t>D+M Plasthliníkové okno jednokřídlové otevíravé a sklápěcí (h.1600) 450x2150 mm, s nadsvětlíkem 550 mm stav.hl.76mm, 6tikomorový profil, souč. prostupu tepla 0,8 W.m-2.K-1, trojsklo - více viz výpis oken (20)</t>
  </si>
  <si>
    <t>767R32</t>
  </si>
  <si>
    <t>73</t>
  </si>
  <si>
    <t>D+M Plasthliníkové okno jednokřídlové otevíravé a sklápěcí 825x2150 mm, stav.hl.76mm, 6tikomorový profil, souč. prostupu tepla 0,8 W.m-2.K-1, trojsklo - více viz výpis oken (19)</t>
  </si>
  <si>
    <t>767R31</t>
  </si>
  <si>
    <t>72</t>
  </si>
  <si>
    <t>D+M Plasthliník. okno - sestava 3600/2150, stav.hl.76mm, 6tikomorový profil, souč. prostupu tepla 0,8 W.m-2.K-1, trojsklo, vč. pákového lanového ovládání - více viz výpis oken (18)</t>
  </si>
  <si>
    <t>767R30</t>
  </si>
  <si>
    <t>71</t>
  </si>
  <si>
    <t>D+M Plasthliník. okno - sestava 3600/2150, stav.hl.76mm, 6tikomorový profil, souč. prostupu tepla 0,8 W.m-2.K-1, trojsklo - více viz výpis oken (17)</t>
  </si>
  <si>
    <t>767R29</t>
  </si>
  <si>
    <t>D+M Plasthliník. okno - sestava 3600/2150, stav.hl.76mm, 6tikomorový profil, souč. prostupu tepla 0,8 W.m-2.K-1, trojsklo, vč. předokenní žaluzie, el. ovl. a izol. boxu - více viz výpis oken (16)</t>
  </si>
  <si>
    <t>767R28</t>
  </si>
  <si>
    <t>D+M Prosklenná fasádní stěna 1800x5800 mm profilové zasklení v systémovém rámu (hliníkové profily s přerušeným tepelným mostem) - dvojité, souč. prost. tep. 1,8 W.m-2.K-1 (31)</t>
  </si>
  <si>
    <t>767R27</t>
  </si>
  <si>
    <t>D+M Ocelové šachetní dveře nákladního výtahu - SOUČÁSTÍ DODÁVKY VÝTAHU (30)</t>
  </si>
  <si>
    <t>767R26</t>
  </si>
  <si>
    <t>D+M Vstup. hlin. dveř. 1650/2800 průch.roz.900/2200 s pevn. nadsvětlíkem proskl., souč. prost. tep. 0,8 W.m-2.K-1, 3sklo,kov. koule/klika, el. bezp.zámek syst. gen. klíče, bezp. okenní folie, vč. samozavírače,panelu, mag.kont.- více viz výpis dveří (O15)</t>
  </si>
  <si>
    <t>767R25</t>
  </si>
  <si>
    <t>D+M Vstup. hlin. dveř. 920/2800 průch.roz.750/2200 s pevn. nadsvětlíkem plné, souč. prost. tep. 0,8 W.m-2.K-1, kov. koule/klika, el. bezp.zámek syst. gen. klíče, vč. mag.kont.- více viz výpis dveří (O14)</t>
  </si>
  <si>
    <t>767R24</t>
  </si>
  <si>
    <t>767R22</t>
  </si>
  <si>
    <t>D+M Vstup. hlin. dveř. 1350/2800 průch.roz.900/2200 s pevn. nadsvětlíkem proskl., souč. prost. tep. 0,8 W.m-2.K-1, 3sklo,kov. koule/klika, el. bezp.zámek syst. gen. klíče, bezp. okenní folie, vč. samozavírače,panelu, mag.kont.- více viz výpis dveří (O12)</t>
  </si>
  <si>
    <t>767R21</t>
  </si>
  <si>
    <t>D+M Plasthliníkové okno dvoukřídlové otevíravé a sklápěcí 1350x1950 mm, stav.hl.76mm, 6tikomorový profil, souč. prostupu tepla 0,8 W.m-2.K-1, trojsklo - více viz výpis oken (O11)</t>
  </si>
  <si>
    <t>767R20</t>
  </si>
  <si>
    <t>D+M Plasthliníkové okno dvoukřídlové otevíravé a sklápěcí 1350x1950 mm, stav.hl.76mm, 6tikomorový profil, souč. prostupu tepla 0,8 W.m-2.K-1, trojsklo, vč. magnetického kontaktu PZS - více viz výpis oken (O10)</t>
  </si>
  <si>
    <t>767R19</t>
  </si>
  <si>
    <t>D+M Plasthliníkové okno jednokřídlové otevíravé a sklápěcí 1300x1950 mm, stav.hl.76mm, 6tikomorový profil, souč. prostupu tepla 0,8 W.m-2.K-1, trojsklo - více viz výpis oken (O9)</t>
  </si>
  <si>
    <t>767R18</t>
  </si>
  <si>
    <t>D+M Plasthliníkové okno jednokřídlové otevíravé a sklápěcí 1188x1950 mm, stav.hl.76mm, 6tikomorový profil, souč. prostupu tepla 0,8 W.m-2.K-1, trojsklo - více viz výpis oken (O8)</t>
  </si>
  <si>
    <t>767R17</t>
  </si>
  <si>
    <t>D+M Plasthliníkové okno dvoukřídlové otevíravé a sklápěcí 1600x1950 mm, stav.hl.76mm, 6tikomorový profil, souč. prostupu tepla 0,8 W.m-2.K-1, trojsklo, vč. předokenní žaluzie el. ovládání, syst TI box - více viz výpis oken (O7)</t>
  </si>
  <si>
    <t>767R16</t>
  </si>
  <si>
    <t>D+M Vstup.hlin. dveře1200/2500 průch. roz. 900/2000 s pevn. nadsvětlíkem proskl., souč. prost. tep. 0,8 W.m-2.K-1, 3sklo,kov. koule/klika, el. bezp.zámek syst. gen. klíče, bezp. okenní folie, vč. samozavírače,panelu, mag.kont.- více viz výpis dveří (O6)</t>
  </si>
  <si>
    <t>767R15</t>
  </si>
  <si>
    <t>D+M Plasthliníkové okno jednokřídlové sklápěcí 1350x750 mm, stav.hl.76mm, 6tikomorový profil, souč. prostupu tepla 0,8 W.m-2.K-1, trojsklo, pákové lanové dálkové otevírání, vč. magnetického kontaktu PZS - více viz výpis oken (O5)</t>
  </si>
  <si>
    <t>767R14</t>
  </si>
  <si>
    <t>D+M Plasthliníkové okno dvoukřídlové otevíravé a sklápěcí 1600x750 mm, stav.hl.76mm, 6tikomorový profil, souč. prostupu tepla 0,8 W.m-2.K-1, trojsklo, matná fólie - více viz výpis oken (O4)</t>
  </si>
  <si>
    <t>767R13</t>
  </si>
  <si>
    <t>D+M Plasthliníkové okno dvoukřídlové otevíravé a sklápěcí 1600x1000 mm, stav.hl.76mm, 6tikomorový profil, souč. prostupu tepla 0,8 W.m-2.K-1, trojsklo, matná fólie, vč. magnetického kontaktu PZS - více viz výpis oken (O3)</t>
  </si>
  <si>
    <t>767R12</t>
  </si>
  <si>
    <t>D+M Plasthliníkové okno dvoukřídlové otevíravé a sklápěcí 1600x1000 mm, stav.hl.76mm, 6tikomorový profil, souč. prostupu tepla 0,8 W.m-2.K-1, trojsklo, matná fólie,vč. předokenní sítě proti hmyzu, vč. magnetického kontaktu PZS - více viz výpis oken (O2)</t>
  </si>
  <si>
    <t>767R11</t>
  </si>
  <si>
    <t>D+M Plasthliníkové okno dvoukřídlové otevíravé a sklápěcí 1600x1200 mm, stav.hl.76mm, 6tikomorový profil, souč. prostupu tepla 0,8 W.m-2.K-1, trojsklo, matná fólie, vč. předokenní sítě proti hmyzu, vč. magnetického kontaktu PZS - více viz výpis oken (O1)</t>
  </si>
  <si>
    <t>767R10</t>
  </si>
  <si>
    <t>D+M Hliníková int. proskl.st. s dveř. pravými průch. roz. 900x2200mm,boční prosklený díl,kování klika/klika elox, zámek vložk. syst. gen. klíče, bezpečnostní sklo, hladké světle šedé, (25/P)</t>
  </si>
  <si>
    <t>767R9</t>
  </si>
  <si>
    <t>D+M Hliníková int. proskl.st. 2800x2800 mm s dveř. dvoukř. průch. roz. 1600x2200mm,nasvětlík,kování klika/klika elox, zámek vložk. syst. gen. klíče, jednoduché bezpečnostní sklo, boční části fol. mléčná neprůhl., stř. šedé, (22/P)</t>
  </si>
  <si>
    <t>767R8</t>
  </si>
  <si>
    <t>D+M Hliníková int. proskl.st. 1960x2800 mm s dveř. průch. roz. 900x2200mm,nasvětlík,kování klika/klika elox, zámek vložk. syst. gen. klíče, jednoduché bezpečnostní sklo, boční části fol. mléčná neprůhl., stř. šedé, (21/L)</t>
  </si>
  <si>
    <t>767R7</t>
  </si>
  <si>
    <t>767R6</t>
  </si>
  <si>
    <t>767R5</t>
  </si>
  <si>
    <t>D+M Dveře ocelové dvoukřídlové výtahu včetně ocelové zárubně - DODÁVKA VÝTAHU - rozměry, provedení a umístění dle požadavků výtahu, barva bílá (12)</t>
  </si>
  <si>
    <t>767R4</t>
  </si>
  <si>
    <t>D+M Dveře jednokřídlové 800x1970 mm, otočné plné vnitřní ocelové levé, kování klika/klika elox, zámek vložkový systém generálního klíče, barva bílá, požární odolnost EW 30 DP1 (11/L)</t>
  </si>
  <si>
    <t>767R3</t>
  </si>
  <si>
    <t>D+M Dveře dvoukřídlové 1250x1970 mm, otočné plné vnitřní ocelové pravé, kování klika/klika elox, zámek vložkový systém generálního klíče, barva bílá, požární odolnost EW 30 DP1 C (samozavírač) (10/P)</t>
  </si>
  <si>
    <t>767R2</t>
  </si>
  <si>
    <t>D+M Dveře jednokřídlové 900x1970 mm, otočné plné vnitřní ocelové pravé, kování klika/klika elox, zámek vložkový systém generálního klíče, barva bílá, požární odolnost EW 30 DP1 C (samozavírač) (09/P)</t>
  </si>
  <si>
    <t>767R1</t>
  </si>
  <si>
    <t>Konstrukce zámečnické</t>
  </si>
  <si>
    <t>767</t>
  </si>
  <si>
    <t>94</t>
  </si>
  <si>
    <t>766R21</t>
  </si>
  <si>
    <t>766R20</t>
  </si>
  <si>
    <t>D+M Dveře jednokřídlové 600x2200 mm, otočné pravé plné vnitřní lakované , kování klika/klika elox, zámek vložkový systém gen.klíče, hladké světle šedé (27/P)</t>
  </si>
  <si>
    <t>766R19</t>
  </si>
  <si>
    <t>D+M Dveře jednokřídlové 700x2200 mm, otočné pravé plné vnitřní lakované , kování klika/klika elox, zámek vložkový systém gen.klíče, hladké světle šedé (26/P)</t>
  </si>
  <si>
    <t>766R18</t>
  </si>
  <si>
    <t>D+M Dveře jednokřídlové 700x2200 mm, otočné levé plné vnitřní lakované , kování klika/klika elox, zámek vložkový systém gen.klíče, hladké světle šedé (26/L)</t>
  </si>
  <si>
    <t>766R17</t>
  </si>
  <si>
    <t>D+M Dveře jednokřídlové 900x2200 mm, otočné pravé plné vnitřní prosklenné lakované , požární odolnost EI 15 DP3 C Sm (vč. samozavírače, kouřotěsné) kování klika/klika elox, zámek vložkový systém gen.klíče, bezpečnostní sklo, hladké světle šedé (24/L)</t>
  </si>
  <si>
    <t>766R16</t>
  </si>
  <si>
    <t>766R15</t>
  </si>
  <si>
    <t>D+M Dveře jednokřídlové 800x2200 mm, otočné levé plné vnitřní lakované , kování klika/klika elox, zámek vložkový systém gen.klíče, hladké světle šedé (23/L)</t>
  </si>
  <si>
    <t>766R14</t>
  </si>
  <si>
    <t>766R13</t>
  </si>
  <si>
    <t>766R12</t>
  </si>
  <si>
    <t>D+M Dveře jednokřídlové 800x2200 mm, otočné levé plné vnitřní lakované , kování klika/klika elox, zámek vložkový systém gen.klíče, hladké světle šedé (16/L)</t>
  </si>
  <si>
    <t>766R11</t>
  </si>
  <si>
    <t>D+M Dveře jednokřídlové posuvné 800x2200 mm plněprosklenné vnitřní laminátové včetně pouzdra pro příčku 125 mm, kování klika/klika elox, zámek vložkový systém gen.klíče, hladké bílé (15/P)</t>
  </si>
  <si>
    <t>766R10</t>
  </si>
  <si>
    <t>D+M Dveře jednokřídlové 800x1970 mm, otočné levé plné vnitřní laminátové , požární odolnost EW30 DP3, kování klika/klika elox, zámek vložkový systém gen.klíče, hladké bílé (14/L)</t>
  </si>
  <si>
    <t>766R9</t>
  </si>
  <si>
    <t>D+M Dveře jednokřídlové 600x1970 mm, otočné pravé plné vnitřní laminátové , kování klika/klika elox, zámek vložkový systém gen.klíče, hladké bílé (13/P)</t>
  </si>
  <si>
    <t>766R8</t>
  </si>
  <si>
    <t>D+M Dveře dvoukřídlové 1250x1970 mm, otočné pravé plné asymetrické (900+350 mm) vnitřní laminátové , kování klika/klika elox, zámek vložkový systém gen.klíče, hladké bílé (08/P)</t>
  </si>
  <si>
    <t>766R7</t>
  </si>
  <si>
    <t>D+M Dveře jednokřídlové 900x1970 mm, otočné pravé plné vnitřní laminátové , kování klika/klika elox, zámek vložkový systém gen.klíče, hladké bílé (07/P)</t>
  </si>
  <si>
    <t>766R6</t>
  </si>
  <si>
    <t>D+M Dveře jednokřídlové 800x1970 mm, otočné levé plné vnitřní laminátové , kování klika/klika elox, zámek vložkový systém gen.klíče, hladké bílé (05/L)</t>
  </si>
  <si>
    <t>766R5</t>
  </si>
  <si>
    <t>D+M Dveře jednokřídlové 800x1970 mm, otočné pravé plné vnitřní laminátové , kování klika/klika elox, zámek vložkový systém gen.klíče, hladké bílé (04/P)</t>
  </si>
  <si>
    <t>766R4</t>
  </si>
  <si>
    <t>D+M Dveře jednokřídlové 800x1970 mm, otočné levé plné vnitřní laminátové , kování klika/klika elox, zámek vložkový systém gen.klíče, hladké bílé (03/L)</t>
  </si>
  <si>
    <t>766R3</t>
  </si>
  <si>
    <t>D+M Truhlářské přípomoce pro světlíky</t>
  </si>
  <si>
    <t>766R27</t>
  </si>
  <si>
    <t>92</t>
  </si>
  <si>
    <t>766R26</t>
  </si>
  <si>
    <t>91</t>
  </si>
  <si>
    <t>766R25</t>
  </si>
  <si>
    <t>90</t>
  </si>
  <si>
    <t>766R24</t>
  </si>
  <si>
    <t>89</t>
  </si>
  <si>
    <t>766R23</t>
  </si>
  <si>
    <t>88</t>
  </si>
  <si>
    <t>766R2</t>
  </si>
  <si>
    <t>D+M Dveře jednokřídlové 700x1970 mm, otočné levé plné vnitřní laminátové , kování klika/klika elox, zámek vložkový systém gen.klíče, hladké bílé (01/L)</t>
  </si>
  <si>
    <t>766R1</t>
  </si>
  <si>
    <t>Vnitřní lamino parapet okenní bílý, vč. koncovek š. 180 mm dl. 1,6 m</t>
  </si>
  <si>
    <t>607M8</t>
  </si>
  <si>
    <t>87</t>
  </si>
  <si>
    <t>Vnitřní lamino parapet okenní bílý, vč. koncovek š. 180 mm dl. 1,35 m</t>
  </si>
  <si>
    <t>607M7</t>
  </si>
  <si>
    <t>86</t>
  </si>
  <si>
    <t>Vnitřní lamino parapet okenní bílý, vč. koncovek š. 180 mm dl. 3,6 m</t>
  </si>
  <si>
    <t>607M6</t>
  </si>
  <si>
    <t>85</t>
  </si>
  <si>
    <t>Vnitřní lamino parapet okenní bílý, vč. koncovek š. 180 mm dl. 0,9 m</t>
  </si>
  <si>
    <t>607M5</t>
  </si>
  <si>
    <t>84</t>
  </si>
  <si>
    <t>Vnitřní lamino parapet okenní bílý, vč. koncovek š. 150 mm dl. 1,6 m</t>
  </si>
  <si>
    <t>607M4</t>
  </si>
  <si>
    <t>83</t>
  </si>
  <si>
    <t>Vnitřní lamino parapet okenní bílý, vč. koncovek š. 150 mm dl. 1,35 m</t>
  </si>
  <si>
    <t>607M3</t>
  </si>
  <si>
    <t>82</t>
  </si>
  <si>
    <t>Vnitřní lamino parapet okenní bílý, vč. koncovek š. 150 mm dl. 1,3 m</t>
  </si>
  <si>
    <t>607M2</t>
  </si>
  <si>
    <t>81</t>
  </si>
  <si>
    <t>Vnitřní lamino parapet okenní bílý, vč. koncovek š. 150 mm dl. 1,2 m</t>
  </si>
  <si>
    <t>607M1</t>
  </si>
  <si>
    <t>80</t>
  </si>
  <si>
    <t>Montáž parapetních desek dřevěných nebo plastových šířky do 30 cm délky přes 2,6 m</t>
  </si>
  <si>
    <t>766694114</t>
  </si>
  <si>
    <t>79</t>
  </si>
  <si>
    <t>1+2+1+6+1+6</t>
  </si>
  <si>
    <t>Montáž parapetních desek dřevěných nebo plastových šířky do 30 cm délky do 1,6 m</t>
  </si>
  <si>
    <t>766694112</t>
  </si>
  <si>
    <t>78</t>
  </si>
  <si>
    <t>Montáž parapetních desek dřevěných nebo plastových šířky do 30 cm délky do 1,0 m</t>
  </si>
  <si>
    <t>766694111</t>
  </si>
  <si>
    <t>77</t>
  </si>
  <si>
    <t>93</t>
  </si>
  <si>
    <t>27/P - SDK tl. 100 mm středně šedá (600)</t>
  </si>
  <si>
    <t>zárubeň ocelová pro sádrokarton S 100 600 L/P - vč. nátěru barva středně šedá</t>
  </si>
  <si>
    <t>55331520M27/P</t>
  </si>
  <si>
    <t>29/L - SDK tl. 100 mm bílá (700)</t>
  </si>
  <si>
    <t>28/P - SDK tl. 100 mm bílá (700)</t>
  </si>
  <si>
    <t>26/P - SDK tl. 100 mm středně šedá (700)</t>
  </si>
  <si>
    <t>26/L - SDK tl. 100 mm středně šedá (700)</t>
  </si>
  <si>
    <t>zárubeň ocelová pro sádrokarton S 100 700 L/P - vč. nátěru barva bílá/středně šedá</t>
  </si>
  <si>
    <t>55331521M26/L</t>
  </si>
  <si>
    <t>23/L - SDK tl. 150 mm středně šedá (800)</t>
  </si>
  <si>
    <t>zárubeň ocelová pro sádrokarton S 150 800 L/P - vč. nátěru barva středně šedá</t>
  </si>
  <si>
    <t>55331542M23/L</t>
  </si>
  <si>
    <t>11/L - plynosilikát tl. 100 mm bílá (800) - pro protipožární dveře (EW30DP1)</t>
  </si>
  <si>
    <t>zárubeň ocelová pro porobeton YH 100 800 L/P - vč. nátěru barva bílá, pro dveře protipožární EW 30 DP1</t>
  </si>
  <si>
    <t>55331350M11/l</t>
  </si>
  <si>
    <t>10/P - plynosilikát tl. 150 mm bílá (1250) - pro protipožární dveře (EW30DP1 C)</t>
  </si>
  <si>
    <t>zárubeň ocelová pro porobeton YH 150 1250 dvoukřídlá - vč. barvy bílá, pro dveře protipožární EW 30 DP 1</t>
  </si>
  <si>
    <t>55331390M10/P</t>
  </si>
  <si>
    <t>09/P - plynosilikát tl. 100 mm bílá (900) - pro protipožární dveře (EW30DP1 C)</t>
  </si>
  <si>
    <t>zárubeň ocelová pro porobeton YH 100 900 L/P - vč. nátěru barva bílá, pro dveře protipožární EW 30 DP1 C</t>
  </si>
  <si>
    <t>55331352M09/P</t>
  </si>
  <si>
    <t>08/P - plynosilikát tl. 100 mm bílá (1250)</t>
  </si>
  <si>
    <t>zárubeň ocelová pro porobeton YH 100 1250 dvoukřídlá - vč. nátěru barva bílá</t>
  </si>
  <si>
    <t>55331356M08/P</t>
  </si>
  <si>
    <t>07/P - plynosilikát tl. 150 mm bílá (900)</t>
  </si>
  <si>
    <t>zárubeň ocelová pro porobeton YH 150 900 L/P - vč. nátěru barva bílá</t>
  </si>
  <si>
    <t>55331386M07/P</t>
  </si>
  <si>
    <t>24/L - plynosilikát tl. 100 mm středně šedá (800) - pro dveře protipožární EI 15 DP3 C Sm</t>
  </si>
  <si>
    <t>zárubeň ocelová pro porobeton YH 100 800 L/P - vč. nátěru středně šedá - pro dveře protipožární EI 15 DP3 C Sm</t>
  </si>
  <si>
    <t>55331350M24/L</t>
  </si>
  <si>
    <t>18/L - plynosilikát tl. 100 mm středně šedá (800) - pro dveře protipožární (EI 30 DP3 C Sm)</t>
  </si>
  <si>
    <t>zárubeň ocelová pro porobeton YH 100 800 L/P - vč. nátěru středně šedá - pro dveře protipožární EI 30 DP3 C Sm</t>
  </si>
  <si>
    <t>55331350M18/L</t>
  </si>
  <si>
    <t>16/L - plynosilikát tl. 100 mm středně šedá (800)</t>
  </si>
  <si>
    <t>zárubeň ocelová pro porobeton YH 100 800 L/P - vč. nátěru středně šedá</t>
  </si>
  <si>
    <t>55331350M16/L</t>
  </si>
  <si>
    <t>05/L - plynosilikát tl. 100 mm bílá (800)</t>
  </si>
  <si>
    <t>zárubeň ocelová pro porobeton YH 100 800 L/P - vč. nátěru barva bílá</t>
  </si>
  <si>
    <t>55331350M05/L</t>
  </si>
  <si>
    <t>14/L - plynosilikát tl. 125 mm bílá (800)</t>
  </si>
  <si>
    <t>zárubeň ocelová pro porobeton YH 125 800 L/P - vč. nátěru, pro dveře protipožární EW30 DP3</t>
  </si>
  <si>
    <t>55331371M14/L</t>
  </si>
  <si>
    <t>04/P - plynosilikát tl. 125 mm bílá (800)</t>
  </si>
  <si>
    <t>zárubeň ocelová pro porobeton YH 125 800 L/P - vč. nátěru barva bílá</t>
  </si>
  <si>
    <t>55331371M04/P</t>
  </si>
  <si>
    <t>03/L - plynosilikát tl. 150 mm bílá (800)</t>
  </si>
  <si>
    <t>zárubeň ocelová pro porobeton YH 150 800 L/P - vč. nátěru barva bílá</t>
  </si>
  <si>
    <t>55331384M03/L</t>
  </si>
  <si>
    <t>02/P - plynosilikát tl. 100 mm bílá (700)</t>
  </si>
  <si>
    <t>zárubeň ocelová pro porobeton YH 100 700 L/P - vč. nátěru barva bílá</t>
  </si>
  <si>
    <t>55331348M02/P</t>
  </si>
  <si>
    <t>01/L - plynosilikát tl. 150 mm bílá (700)</t>
  </si>
  <si>
    <t>zárubeň ocelová pro porobeton YH 150 700 L/P - vč. nátěru, barva bílá</t>
  </si>
  <si>
    <t>55331382M01/L</t>
  </si>
  <si>
    <t>13/P - plynosilikát tl. 100 mm bílá (600)</t>
  </si>
  <si>
    <t>zárubeň ocelová pro porobeton YH 100 600 L/P, vč. nátěru - barva bílá</t>
  </si>
  <si>
    <t>55331346M13/P</t>
  </si>
  <si>
    <t>24/L - plynosilikát tl. 100 mm středně šedá (800) - pro dveře protipožární EI DP3 C Sm</t>
  </si>
  <si>
    <t>Osazování zárubní nebo rámů dveřních kovových do 2,5 m2</t>
  </si>
  <si>
    <t>64294211R1</t>
  </si>
  <si>
    <t>8,75+0,8*2,8</t>
  </si>
  <si>
    <t>K34,K36</t>
  </si>
  <si>
    <t>D+M Plechový rastr</t>
  </si>
  <si>
    <t>764R13</t>
  </si>
  <si>
    <t>5,2+8,75+1,25+0,8*2,8</t>
  </si>
  <si>
    <t>K33-K36</t>
  </si>
  <si>
    <t>D+M Oplechování barvený plech viz krytiny na VZT budniku s přesahem a okapničkou</t>
  </si>
  <si>
    <t>764R12</t>
  </si>
  <si>
    <t>4,1</t>
  </si>
  <si>
    <t>K24</t>
  </si>
  <si>
    <t>8,24*4</t>
  </si>
  <si>
    <t>K21</t>
  </si>
  <si>
    <t>D+M Svody kruhové včetně objímek, kolen, odskoků z Al plechu průměru 100 mm</t>
  </si>
  <si>
    <t>764528422</t>
  </si>
  <si>
    <t>Kotlík oválný (trychtýřový) pro podokapní žlaby z Al plechu 330/100 mm</t>
  </si>
  <si>
    <t>764521444</t>
  </si>
  <si>
    <t>7,0+40</t>
  </si>
  <si>
    <t>D+M Žlab podokapní půlkruhový z Al plechu rš 330 mm</t>
  </si>
  <si>
    <t>764521404</t>
  </si>
  <si>
    <t>12*2+7*2+2+2+2+2+6*2+3*2+3*2+2+2+2</t>
  </si>
  <si>
    <t>Ukončovací plastový profil parapet</t>
  </si>
  <si>
    <t>60794R</t>
  </si>
  <si>
    <t>0,7</t>
  </si>
  <si>
    <t>K11</t>
  </si>
  <si>
    <t>D+M Oplechování parapetů rovných celoplošně lepené z Al plechu rš 280 mm</t>
  </si>
  <si>
    <t>7642264R3</t>
  </si>
  <si>
    <t>1,3</t>
  </si>
  <si>
    <t>K05</t>
  </si>
  <si>
    <t>1,2</t>
  </si>
  <si>
    <t>K04</t>
  </si>
  <si>
    <t>1,85</t>
  </si>
  <si>
    <t>K03</t>
  </si>
  <si>
    <t>7*1,35</t>
  </si>
  <si>
    <t>K02</t>
  </si>
  <si>
    <t>12*1,6</t>
  </si>
  <si>
    <t>K01</t>
  </si>
  <si>
    <t>D+M Oplechování parapetů rovných celoplošně lepené z Al plechu rš 230 mm</t>
  </si>
  <si>
    <t>7642264R2</t>
  </si>
  <si>
    <t>9,5</t>
  </si>
  <si>
    <t>K10</t>
  </si>
  <si>
    <t>1*0,9</t>
  </si>
  <si>
    <t>K09</t>
  </si>
  <si>
    <t>3*0,45</t>
  </si>
  <si>
    <t>K08</t>
  </si>
  <si>
    <t>3*0,85</t>
  </si>
  <si>
    <t>K07</t>
  </si>
  <si>
    <t>6*3,85</t>
  </si>
  <si>
    <t>K06</t>
  </si>
  <si>
    <t>D+M Oplechování parapetů rovných celoplošně lepené z Al plechu rš 210 mm</t>
  </si>
  <si>
    <t>7642264R1</t>
  </si>
  <si>
    <t>D+M Barvený podatikový plech průběžný RŠ 430 mm</t>
  </si>
  <si>
    <t>7642244R5</t>
  </si>
  <si>
    <t>61,0</t>
  </si>
  <si>
    <t>D+M Barvený atikový plech průběžný RŠ 700 mm, vč. kotvení</t>
  </si>
  <si>
    <t>7642244R4</t>
  </si>
  <si>
    <t>7,0</t>
  </si>
  <si>
    <t>K27</t>
  </si>
  <si>
    <t>D+M Ukončovací barvený plech na ukončení krytiny při napojení na fasádu vč. kotvení a zatmelení RŠ 170 mm</t>
  </si>
  <si>
    <t>7640214R9</t>
  </si>
  <si>
    <t>18,25</t>
  </si>
  <si>
    <t>K32</t>
  </si>
  <si>
    <t>K26</t>
  </si>
  <si>
    <t>D+M Ukončovací barvený boční plech průběžný vč. kotvení a zatmelení RŠ 300 mm</t>
  </si>
  <si>
    <t>7640214R8</t>
  </si>
  <si>
    <t>D+M Ukončovací barvený plech svisle na stěnu na fasádu vč. kotvení a zatmelení RŠ 175 mm</t>
  </si>
  <si>
    <t>7640214R7</t>
  </si>
  <si>
    <t>K17</t>
  </si>
  <si>
    <t>K15</t>
  </si>
  <si>
    <t>D+M Ukončovací barvený plech na hranu HI na fasádu vč. kotvení a zatmelení RŠ 150 mm</t>
  </si>
  <si>
    <t>7640214R6</t>
  </si>
  <si>
    <t>K29</t>
  </si>
  <si>
    <t>D+M Ukončovací barvený plech svisle na stěnu hranu oplechováním světlíku vč. kotvení a zatmelení RŠ 300 mm</t>
  </si>
  <si>
    <t>7640214R11</t>
  </si>
  <si>
    <t>38,5</t>
  </si>
  <si>
    <t>K31</t>
  </si>
  <si>
    <t>K28</t>
  </si>
  <si>
    <t>D+M Ukončovací barvený plech na ukončení krytiny do žlabu vč. kotvení a zatmelení a napojení na krytinu RŠ 130 mm</t>
  </si>
  <si>
    <t>7640214R10</t>
  </si>
  <si>
    <t>2*5,2+2*1,25</t>
  </si>
  <si>
    <t>D+M Čistící rohož - palička, vč. Al rámu, zapuštěná do podlahy, včetně vyrovnání 1000x1000 mm, více dle dokumentace (R4)</t>
  </si>
  <si>
    <t>D+M Čistící rohož - kartáčky, vč. Al rámu, zapuštěná do podlahy, včetně vyrovnání 1200x1000 mm, více dle dokumentace (R3)</t>
  </si>
  <si>
    <t>D+M Čistící rohož - kartáčky, vč. Al rámu, zapuštěná do podlahy, včetně vyrovnání 1400x1200 mm, více dle dokumentace (R2)</t>
  </si>
  <si>
    <t>D+M Čistící rohož - palička, vč. Al rámu, zapuštěná do podlahy, včetně vyrovnání 1400x1000 mm, více dle dokumentace (R1)</t>
  </si>
  <si>
    <t>D+M Ocelové vnitřní zábradlí 8,0 m, 60 kg, tr. 50/5, středně šedá, vč. kotvení (Z5)</t>
  </si>
  <si>
    <t>D+M Protidešťová žaluzie ocelová 300x300 mm, žárově zinkováno (Z8)</t>
  </si>
  <si>
    <t>D+M Protidešťová žaluzie ocelová 400x400 mm, žárově zinkováno (Z7)</t>
  </si>
  <si>
    <t>D+M Ocelové vnější madlo dl.5500 mm, váha 38 kg, tr. 50/5 barva šedá, vč. kotvení (Z6)</t>
  </si>
  <si>
    <t>D+M Ocelové vnější madlo dl.3950 mm, váha 28 kg, tr. 50/5 žárově zinkováno, vč. kotvení (Z4)</t>
  </si>
  <si>
    <t>D+M Ocelové vnější zábradlí výšky 1100 mm, váha 50,5 kg, tenkostěnný profil 50/50/5 rám 30/30/3 výplň tahokov 40x30-3x2,5 žárově zinkováno, včetně kotvení (Z3)</t>
  </si>
  <si>
    <t>D+M Ocelové vnější zábradlí výšky 1100 mm, váha 236,5 kg, tenkostěnný profil 50/50/5 rám 30/30/3 výplň tahokov 40x30-3x2,5 žárově zinkováno, včetně kotvení (Z2)</t>
  </si>
  <si>
    <t>D+M Ocelový žebřík na střechu po fasádě 2.NP - váha 80 kg, vč. kotvení, materiál tr 60,3x3,2, provedení dle ČSN 743282, žárově zinkováno (Z1)</t>
  </si>
  <si>
    <t>D+M Anglický dvorek včetně žárově zinkovaného roštu - komplet vč. odvodnění a podlahy</t>
  </si>
  <si>
    <t>9R10</t>
  </si>
  <si>
    <t>D+M Poklop revizní šachty kanalizace 60/60</t>
  </si>
  <si>
    <t>9R9</t>
  </si>
  <si>
    <t>9R8</t>
  </si>
  <si>
    <t>9R7</t>
  </si>
  <si>
    <t>D+M Kompletní značení únikových cest objektu</t>
  </si>
  <si>
    <t>9R6</t>
  </si>
  <si>
    <t>D+M Hasicí přístroj práškový 6 kg vč. držáku a  výchozí revize</t>
  </si>
  <si>
    <t>9R5</t>
  </si>
  <si>
    <t>D+M Šatna kuchyně 1.PP - kování, zámek (šatní skříň jednodílná dřevěná v.1800,š.300,hl.500 mm 5 ks</t>
  </si>
  <si>
    <t>9R4</t>
  </si>
  <si>
    <t>D+M Šatna dětí 2.NP - kování, zámek s možností generálního klíče (skříň šatní trojdílná dřevěná v.1200, š.900, hl.500 mm 8 ks, skříň šatní trojdílná dřevěná v.1200, š.600, hl.500 mm 8 ks)</t>
  </si>
  <si>
    <t>9R3</t>
  </si>
  <si>
    <t>D+M Nákladní výtah gastro 60 kg 2 stanice, rozměr šachty 700x750 mm, dvířka s požární odolností EI30, bezstrojové provedení, více dle dokumentace</t>
  </si>
  <si>
    <t>9R2</t>
  </si>
  <si>
    <t>D+M Nákladní výtah 450 kg 2 stanice, rozměr kabiny 1300/1100, dveře ruční rozměr žlb šachty 1630x1600 mm, dopravní výška 4,05 m, provedení hydraulické (alt. bezstrojové), agregát v boxu š800xhl400xv2100 - více dle dokumentace</t>
  </si>
  <si>
    <t>Kotvy mechanické M 20 dl 215 mm pro těžká kotvení do betonu, ŽB nebo kamene s vyvrtáním otvoru</t>
  </si>
  <si>
    <t>953945252</t>
  </si>
  <si>
    <t>-357,327</t>
  </si>
  <si>
    <t>odpočet obklady</t>
  </si>
  <si>
    <t>(3,6*2*6+2,15*2*6+0,825*2*3+2,15*2*3+0,45*2*3+2,15*2*3+0,9*2+2,15*2)*0,25</t>
  </si>
  <si>
    <t>-(0,9*2,25*2+0,8*2,25*4+0,9*2,25+0,9*2,25+3,6*2,15+0,8*2,15*2+0,8*2,25+0,8*2,15+0,8*2,25+0,7*2,15+0,8*2,25)</t>
  </si>
  <si>
    <t>(3,99*3,25+12,955*2,6+7,775*3,25+3,71*3,25+16,8*3,25+8,12*2,6+9,76*2,6+3,46*2,6+4,175*2,6)</t>
  </si>
  <si>
    <t>SDK</t>
  </si>
  <si>
    <t>(0,9*3,65+0,38*3,65+0,8*2,15+0,265*3,8+0,15*3,8+0,15*3,8+0,75*3,8+0,355*3,8+(0,165+0,215)*2*3,8+(0,15+0,3+0,4)*3,835+0,9*3,835+0,9*3,8)</t>
  </si>
  <si>
    <t>SDK KASTLÍKY, PŘEDSTĚNY</t>
  </si>
  <si>
    <t>(4,7*2,6-0,8*2,15)</t>
  </si>
  <si>
    <t>(4,715*2,6-0,8*2,15-0,9*2,15)</t>
  </si>
  <si>
    <t>(1,75*2,6-0,45*2,15)</t>
  </si>
  <si>
    <t>(4,395*2,6-0,45*2,15)</t>
  </si>
  <si>
    <t>(6,295*3,25-3,6*2,15)</t>
  </si>
  <si>
    <t>(4,445*2,6-0,8*2,15)</t>
  </si>
  <si>
    <t>(7,991*3,25-3,6*2,15)</t>
  </si>
  <si>
    <t>(3,817*3,25-3,6*2,15)</t>
  </si>
  <si>
    <t>(3,275*2,6-0,9*2,6)</t>
  </si>
  <si>
    <t>(14,875*3,25-1,0*2,6-0,825*2,15*3-3,6*2,15)</t>
  </si>
  <si>
    <t>(15,74*3,25-1,0*2,6-3,6*2,15)</t>
  </si>
  <si>
    <t xml:space="preserve">PTH/ŽB věnec, sloupy </t>
  </si>
  <si>
    <t>(2,445*2,8)</t>
  </si>
  <si>
    <t>(1,4*3,3)</t>
  </si>
  <si>
    <t>(6,0*2,8-0,9*2,3)</t>
  </si>
  <si>
    <t>(7,0*2,8-0,9*2,25)</t>
  </si>
  <si>
    <t>(1,76*2,8)</t>
  </si>
  <si>
    <t>(2,405*3,8-0,9*2,25)</t>
  </si>
  <si>
    <t>(4,155*2,8-0,9*2,25)</t>
  </si>
  <si>
    <t>(7,2*2,8-0,9*2,25)</t>
  </si>
  <si>
    <t>(1,8*2,8+1,655*2,8-0,9*2,25)</t>
  </si>
  <si>
    <t>(2,685*3,3)</t>
  </si>
  <si>
    <t>(3,085*2,8)</t>
  </si>
  <si>
    <t>(1,0*2,2-0,8*2,2)</t>
  </si>
  <si>
    <t>(4,799*2,8-1,29)</t>
  </si>
  <si>
    <t>(2,245*2,8)</t>
  </si>
  <si>
    <t>(4,525*2,8-0,9*2,15)</t>
  </si>
  <si>
    <t>(4,55*2,4-0,9*2,15*2)</t>
  </si>
  <si>
    <t>(2,85*2,8+0,9*2,15-0,7*2,15)</t>
  </si>
  <si>
    <t>(1,4*3,8)</t>
  </si>
  <si>
    <t>(1,63*3,835-1,25*2,15)</t>
  </si>
  <si>
    <t>(10,205*3,835-1,0*2,15+1,2*2,15)</t>
  </si>
  <si>
    <t>(8,77*3,835-1,35*2,15)</t>
  </si>
  <si>
    <t>(0,25*3,835)</t>
  </si>
  <si>
    <t>(4,42*2,8+1,1*2,15-0,9*2,15*2)</t>
  </si>
  <si>
    <t>(4,42*2,8-0,9*2,15)</t>
  </si>
  <si>
    <t>(4,1*4,33-0,6*2,15)</t>
  </si>
  <si>
    <t>(3,3*2,8)</t>
  </si>
  <si>
    <t>(0,7*2,8)</t>
  </si>
  <si>
    <t>(7,555*3,835)</t>
  </si>
  <si>
    <t>(1,05*3,835)</t>
  </si>
  <si>
    <t>(5,41*2,8-0,9*2,15)</t>
  </si>
  <si>
    <t>(8,345*2,8-0,9*2,15)</t>
  </si>
  <si>
    <t>(10,87*2,8-0,9*2,15*2)</t>
  </si>
  <si>
    <t>(8,806*5,1-0,9*2,15)</t>
  </si>
  <si>
    <t>(9,44*2,8-0,9*2,15)</t>
  </si>
  <si>
    <t>(14,745*2,6+(1,2+1,625+1,1*2+1,525)*2,15-0,9*2,15*6-1,0*2,15*2-1,25*2,15-1,35*2,15)</t>
  </si>
  <si>
    <t>(2,303*2,8)</t>
  </si>
  <si>
    <t>(6,545*2,8-0,9*2,15)</t>
  </si>
  <si>
    <t>(1,1*3,835-0,9*2,15)</t>
  </si>
  <si>
    <t>(5,32*2,8-0,8*2,15)</t>
  </si>
  <si>
    <t>(3,88*2,5-0,8*2,15*3)</t>
  </si>
  <si>
    <t>(2,28*2,5)</t>
  </si>
  <si>
    <t>(7,91*2,5-1,35*2,15-1,0*2,15-0,8*2,15)</t>
  </si>
  <si>
    <t>YTONG</t>
  </si>
  <si>
    <t>(1,35*2*3+1,95*2*3+1,3*2*2+1,95*2*2+1,188*2+1,95*2+1,6*2*6+1,95*2*6+1,7*2+1,825*2)*0,12</t>
  </si>
  <si>
    <t>(7,58*2,8)</t>
  </si>
  <si>
    <t>(4,575*2,8)</t>
  </si>
  <si>
    <t>(29,35*3,3-1,53*2,8-1,3*2,0-1,188*2,0-1,6*2,0*6-1,5*2,25)</t>
  </si>
  <si>
    <t>(1,5*2,8)</t>
  </si>
  <si>
    <t>(12,36*2,8-1,53*2,8)</t>
  </si>
  <si>
    <t>(3,83*2,8-1,1*2,8)</t>
  </si>
  <si>
    <t>(4,405*3,8)</t>
  </si>
  <si>
    <t>(6,115*2,8-1,65*2,25)</t>
  </si>
  <si>
    <t>(0,6*2,8)</t>
  </si>
  <si>
    <t>(6,415*2,8-1,81*1,5)</t>
  </si>
  <si>
    <t>(15,707*3,3-1,5*2,25-1,6*2,0*2)</t>
  </si>
  <si>
    <t>(2,48*2,8-1,0*2,25)</t>
  </si>
  <si>
    <t>(9,525*2,8-1,35*2,0*2)</t>
  </si>
  <si>
    <t>(2,595*2,8-1,0*2,1)</t>
  </si>
  <si>
    <t>(4,525*2,8-1,35*2,0)</t>
  </si>
  <si>
    <t>(7,26*2,4-1,0*2,25)</t>
  </si>
  <si>
    <t>(2,825*2,8-0,9*2,15)</t>
  </si>
  <si>
    <t>(4,09*3,8-0,92*2,7+0,11*(0,92+2,8*2))</t>
  </si>
  <si>
    <t>Mezisoučet</t>
  </si>
  <si>
    <t>(1,35*2*4+0,75*2*4+1,65*2+1,7*2+1,6*2*6+1,2*2*2+1,0*2*3+0,75*2)*0,17</t>
  </si>
  <si>
    <t>(4,83*3,835)</t>
  </si>
  <si>
    <t>(2,57*3,835-1,2*2,15)</t>
  </si>
  <si>
    <t>(12,97*3,835)</t>
  </si>
  <si>
    <t>(10,34*5,15)</t>
  </si>
  <si>
    <t>(8,32*2,8-1,35*0,75-1,1*2,15)</t>
  </si>
  <si>
    <t>(9,37*2,8-1,35*0,75-1,2*2,15-1,05*2,95)</t>
  </si>
  <si>
    <t>(3,1*3,835-1,35*0,75)</t>
  </si>
  <si>
    <t>(2,627*3,835-1,35*0,75)</t>
  </si>
  <si>
    <t>(10,165*2,8)</t>
  </si>
  <si>
    <t>(6,85*2,8)</t>
  </si>
  <si>
    <t>(5,75*2,8-1,615*1,7)</t>
  </si>
  <si>
    <t>(8,35*3,835-1,525*2,15)</t>
  </si>
  <si>
    <t>(6,74*3,835-1,6*1,2*2)</t>
  </si>
  <si>
    <t>(5,6*2,8-1,6*1,2)</t>
  </si>
  <si>
    <t>1,5*2,8</t>
  </si>
  <si>
    <t>(3,16*2,8-1,6*1,0)</t>
  </si>
  <si>
    <t>(1,373*2,8)</t>
  </si>
  <si>
    <t>(2,24*2,8-1,6*1,0)</t>
  </si>
  <si>
    <t>(15,516*2,6-1,2*2,15*2-1,625*2,15-1,1*2,15*3+0,1*6)</t>
  </si>
  <si>
    <t>(3,055*2,8)</t>
  </si>
  <si>
    <t>(2,6*2,8-1,6*0,75)</t>
  </si>
  <si>
    <t>(10,34*3,45-1,1*2,15)</t>
  </si>
  <si>
    <t>1,05*2,5</t>
  </si>
  <si>
    <t>(1,2*2,5-1,2*2,5+0,15*(1,2+2,5*2))</t>
  </si>
  <si>
    <t>ŽB stěny</t>
  </si>
  <si>
    <t>Mezisoučet STROPY</t>
  </si>
  <si>
    <t>(14,17+22,58+8,83+4,72+4,53+4,09+0,72+3,6+1,3)</t>
  </si>
  <si>
    <t>(2,28+6,27+4,57+2,04+10,89+6,14+2,9+11,18+3,05+7,25+2,97+5,75+4,2+4,53+7,01)</t>
  </si>
  <si>
    <t>(1,16+5,48+1,92+8,05+5,1+12,16+4,05+7,46+9,83+40,06+6,11+8,71+11,52+4,33+3,71+10,94+8,62+3,93)</t>
  </si>
  <si>
    <t>STROP</t>
  </si>
  <si>
    <t>Dvojnásobné bílé malby ze směsí za mokra výborně otěruvzdorných v místnostech výšky do 3,80 m</t>
  </si>
  <si>
    <t>784211101</t>
  </si>
  <si>
    <t>Dokončovací práce - malby a tapety</t>
  </si>
  <si>
    <t>784</t>
  </si>
  <si>
    <t>2,61</t>
  </si>
  <si>
    <t>A6</t>
  </si>
  <si>
    <t xml:space="preserve">Bezprašný nátěr tl. 5 mm </t>
  </si>
  <si>
    <t>783R2</t>
  </si>
  <si>
    <t>(20,15+8,62)</t>
  </si>
  <si>
    <t xml:space="preserve">A3 </t>
  </si>
  <si>
    <t>Bezprašný nátěr tl. 5 mm vč. vyrovnání podkladu</t>
  </si>
  <si>
    <t>783R1</t>
  </si>
  <si>
    <t>viz B6</t>
  </si>
  <si>
    <t>C4</t>
  </si>
  <si>
    <t>(15,4+15,42+30,66+4,93+9,7+3,78)</t>
  </si>
  <si>
    <t xml:space="preserve">C3 </t>
  </si>
  <si>
    <t>(24+8,75)</t>
  </si>
  <si>
    <t>C2</t>
  </si>
  <si>
    <t>(4,8+4,3+0,81+1,305)</t>
  </si>
  <si>
    <t>C1</t>
  </si>
  <si>
    <t>(3,07+12,91-1,4*1,0-1,4*1,2)</t>
  </si>
  <si>
    <t>B7</t>
  </si>
  <si>
    <t>12,5</t>
  </si>
  <si>
    <t>B6</t>
  </si>
  <si>
    <t>1,35*2,16</t>
  </si>
  <si>
    <t>B5</t>
  </si>
  <si>
    <t>(1,3*1,5+1,65*1,2+1,4*1,0+1,4*1,2)</t>
  </si>
  <si>
    <t xml:space="preserve">B4 </t>
  </si>
  <si>
    <t>(77,15+4,05+6,9)</t>
  </si>
  <si>
    <t>B3</t>
  </si>
  <si>
    <t>(1,89+2,4-1,3*1,5+6,48+4,6+37,7+9,07+8,65-1,65*1,2)</t>
  </si>
  <si>
    <t>B2</t>
  </si>
  <si>
    <t>(2,05+12,6+5,32+2,2+3,14+2,16+3,5)</t>
  </si>
  <si>
    <t>B1</t>
  </si>
  <si>
    <t>4,15</t>
  </si>
  <si>
    <t>A7</t>
  </si>
  <si>
    <t>(1,66+5,3+1,87)</t>
  </si>
  <si>
    <t>A5</t>
  </si>
  <si>
    <t>1,0</t>
  </si>
  <si>
    <t xml:space="preserve">A4 </t>
  </si>
  <si>
    <t>(5,1-1,0+1,292+1,06+2,8+19,83+5,1+4,06)</t>
  </si>
  <si>
    <t>A2</t>
  </si>
  <si>
    <t>(8,2+12,6+7,57+9,56+39,85+6,06+8,8+11,55+3,96+3,72+11,3+8,62)</t>
  </si>
  <si>
    <t xml:space="preserve">A1 </t>
  </si>
  <si>
    <t>Penetrační akrylátový nátěr pórovitých betonových podlah - disperzní na bázi akrylátové disperze a modifikujících přísad</t>
  </si>
  <si>
    <t>783923161</t>
  </si>
  <si>
    <t>Dokončovací práce - nátěry</t>
  </si>
  <si>
    <t>783</t>
  </si>
  <si>
    <t>Přesun hmot procentní pro obklady keramické v objektech v do 12 m</t>
  </si>
  <si>
    <t>998781202</t>
  </si>
  <si>
    <t>((4,395+1,75+4,7+8,12+9,76+3,46)*2,0-0,45*1,0-0,45*1,0-0,8*2,0-0,8*2,0*2-0,8*2,0-0,8*2,0-0,8*2,0-0,7*2,0)</t>
  </si>
  <si>
    <t>(1,745*1,5+1,64*1,5+1,0*1,5)</t>
  </si>
  <si>
    <t>(6,0*2,0+1,5*2,0-0,9*2,0)</t>
  </si>
  <si>
    <t>(2,405*1,5-0,9*1,5)</t>
  </si>
  <si>
    <t>(7,2*2,0-0,9*2,25)</t>
  </si>
  <si>
    <t>(3,085*2,0)</t>
  </si>
  <si>
    <t>(3,48*2,0-0,8*2,0-1,0*2,0)</t>
  </si>
  <si>
    <t>(4,799*2,0-1,29+9,525*2,0-1,35*1,2)</t>
  </si>
  <si>
    <t>(2,245*2,0+2,595*2,0-1,0*2,1)</t>
  </si>
  <si>
    <t>((4,42+1,1+8,32)*2,0-0,9*2,0*2-1,1*2,0)</t>
  </si>
  <si>
    <t>(3,1*2,0)</t>
  </si>
  <si>
    <t>(4,1*2,0-0,6*2,0+2,627*2,0)</t>
  </si>
  <si>
    <t>(3,3*2,0+10,165*2,0)</t>
  </si>
  <si>
    <t>(6,85*2,0)</t>
  </si>
  <si>
    <t>(0,7*2,0+5,75*2,0)</t>
  </si>
  <si>
    <t>(7,555*2,0+1,525*2,0-1,35*2,0+8,35*2,0-1,525*2,0)</t>
  </si>
  <si>
    <t>(1,05*2,0+6,74*2,0-1,6*0,5*2)</t>
  </si>
  <si>
    <t>(5,41*2,0-0,9*2,0+5,6*2,0-1,6*0,5)</t>
  </si>
  <si>
    <t>(10,87*2,0-0,9*2,0*2+3,16*2,0-1,6*0,3)</t>
  </si>
  <si>
    <t>(9,44*2,0-0,9*2,0+2,24*2,0-1,6*0,3)</t>
  </si>
  <si>
    <t>(1,05+2,312)*2,0</t>
  </si>
  <si>
    <t>(0,72+1,15)*2,0</t>
  </si>
  <si>
    <t>(5,32*2,0-0,8*2,0)</t>
  </si>
  <si>
    <t>(2,28+1,05)*2,0</t>
  </si>
  <si>
    <t>D+M Obklady keramické, flexibilní lepidlo, vč. spárování (v ceně materiálu prořez a ztratné</t>
  </si>
  <si>
    <t>781R1</t>
  </si>
  <si>
    <t>Dokončovací práce - obklady</t>
  </si>
  <si>
    <t>781</t>
  </si>
  <si>
    <t>Přesun hmot procentní pro podlahy lité v objektech v do 12 m</t>
  </si>
  <si>
    <t>998777202</t>
  </si>
  <si>
    <t>(5,495*1,085+2,5+0,177*1,085+5,8*1,085+0,53*1,15+6,5)</t>
  </si>
  <si>
    <t>D+M Lité terazzo tl. 20 mm vč. vyrovnání podkladu, vč. soklu</t>
  </si>
  <si>
    <t>777R2</t>
  </si>
  <si>
    <t>D+M Litá stěrková epoxydová podlaha se vsypem protiskluzová úprava, probarvená s matným povrchem, tl. 5 mm, vč. vyrovnání podkladu a provedení žlábku - fabionu ((dle dokumentace))</t>
  </si>
  <si>
    <t>77751R1</t>
  </si>
  <si>
    <t>Podlahy lité</t>
  </si>
  <si>
    <t>777</t>
  </si>
  <si>
    <t>Přesun hmot procentní pro podlahy povlakové v objektech v do 12 m</t>
  </si>
  <si>
    <t>998776202</t>
  </si>
  <si>
    <t>D+M Linoleum tl. 10 mm vč. vyrovnání podkladu a lepícího tmelu, vč. soklů (v ceně dodávky ztratné a prořez)</t>
  </si>
  <si>
    <t>776R2</t>
  </si>
  <si>
    <t>D+M Zátěžový koberec tl. 10 mm vč. vyrovnání podkladu a lepícího tmelu, včetně soklů (v ceně dodávky ztratné a prořez)</t>
  </si>
  <si>
    <t>7762R1</t>
  </si>
  <si>
    <t>Podlahy povlakové</t>
  </si>
  <si>
    <t>776</t>
  </si>
  <si>
    <t>Přesun hmot procentní pro podlahy dřevěné v objektech v do 12 m</t>
  </si>
  <si>
    <t>998775202</t>
  </si>
  <si>
    <t>(0,8*6+1,25*1+1,4*1)*1,3</t>
  </si>
  <si>
    <t>přechodová lišta podlahová</t>
  </si>
  <si>
    <t>553M</t>
  </si>
  <si>
    <t>6*0,8+1,25+1,4</t>
  </si>
  <si>
    <t>Montáž podlahové lišty přechodové připevněné vruty</t>
  </si>
  <si>
    <t>775429121</t>
  </si>
  <si>
    <t>Podlahy skládané</t>
  </si>
  <si>
    <t>775</t>
  </si>
  <si>
    <t>Přesun hmot procentní pro podlahy z dlaždic v objektech v do 12 m</t>
  </si>
  <si>
    <t>998771202</t>
  </si>
  <si>
    <t>(14,875-1,0+3,99+3,275-0,9+12,955-0,9-0,9-0,8*4)</t>
  </si>
  <si>
    <t>obklad</t>
  </si>
  <si>
    <t>(1,4+4,09+0,11*2+2,85+0,9-0,7+2,825-0,9+4,55-0,9+7,26-1,0+4,525-0,9+4,525+2,685+15,707-1,5+4,155-0,9+6,115-1,65+0,2*2)</t>
  </si>
  <si>
    <t>(9,458*2+2,61)</t>
  </si>
  <si>
    <t>(6,545-0,9+2,6-1,6)</t>
  </si>
  <si>
    <t>(8,806-0,9+1,373+8,345-0,9+1,5)</t>
  </si>
  <si>
    <t>(7,91-1,35-1,0-0,8+1,2-1,2+0,15*2+1,1+10,34-0,9-1,1-0,72-1,15+14,745+1,2+1,625+1,1*2+1,525+15,516-0,9*6-1,0*2-1,25-1,35-1,2-1,625-1,1*3+0,1*2)</t>
  </si>
  <si>
    <t>D+M Sokl keramický vč. spárování(v ceně dodávky ztratné a prořez)</t>
  </si>
  <si>
    <t>771R3</t>
  </si>
  <si>
    <t>D+M Keramická dlažba tl. 13 mm, vč. vyrovnání podkladu, vč. lepení flexibilním lepidlem a spárování (v ceně dodávky ztratné a prořez)</t>
  </si>
  <si>
    <t>771R2</t>
  </si>
  <si>
    <t>(9,458*0,85+0,88*0,85)</t>
  </si>
  <si>
    <t>schodiště 1.PP</t>
  </si>
  <si>
    <t>D+M Keramická dlažba tl. 15 mm, vč. vyrovnání podkladu, vč. lepení flexibilním lepidlem a spárování (v ceně dodávky ztratné a prořez)</t>
  </si>
  <si>
    <t>771R1</t>
  </si>
  <si>
    <t>Podlahy z dlaždic</t>
  </si>
  <si>
    <t>771</t>
  </si>
  <si>
    <t>(4,91+1,29+1,04+18,84)*1,1</t>
  </si>
  <si>
    <t>desky minerální podhled</t>
  </si>
  <si>
    <t>590M1</t>
  </si>
  <si>
    <t>(15,07+15,21+30,59+9,66)*1,1</t>
  </si>
  <si>
    <t>2.NP - akustický</t>
  </si>
  <si>
    <t>(38,26+76,9)*1,1</t>
  </si>
  <si>
    <t>1.NP - akustický</t>
  </si>
  <si>
    <t>desky minerální podhled - akustické, dle projektu</t>
  </si>
  <si>
    <t>590M2</t>
  </si>
  <si>
    <t>(15,07+15,21+30,59+9,66)</t>
  </si>
  <si>
    <t>(38,26+76,9)</t>
  </si>
  <si>
    <t>(4,91+1,29+1,04+18,84)</t>
  </si>
  <si>
    <t>Montáž minerálního podhledu s vyjímatelnými panely vel. do 0,36 m2 na zavěšený viditelný rošt</t>
  </si>
  <si>
    <t>763431001</t>
  </si>
  <si>
    <t>(10,89+6,14+2,9)</t>
  </si>
  <si>
    <t>(1,92+8,05+12,16+9,83+40,06+6,11+8,71+11,52+4,33+3,71+8,62)</t>
  </si>
  <si>
    <t>SDK podhled deska 1xH2 12,5 bez TI dvouvrstvá spodní kce profil CD+UD</t>
  </si>
  <si>
    <t>763131451</t>
  </si>
  <si>
    <t>3,93+14,17</t>
  </si>
  <si>
    <t>SDK podhled deska 1xDF 12,5 bez TI dvouvrstvá spodní kce profil CD+UD</t>
  </si>
  <si>
    <t>763131431</t>
  </si>
  <si>
    <t>(22,58+8,83+4,72+4,53+4,09+0,72+3,6+1,3)</t>
  </si>
  <si>
    <t>(2,28+6,27+4,57+2,04+11,18+3,05+7,25+2,97+5,75+4,2+4,53+7,01)</t>
  </si>
  <si>
    <t>(1,16+5,48+5,1+4,05+7,46+10,94)</t>
  </si>
  <si>
    <t>SDK podhled desky 1xA 12,5 bez TI dvouvrstvá spodní kce profil CD+UD</t>
  </si>
  <si>
    <t>763131411</t>
  </si>
  <si>
    <t>(15,4+15,42+30,66+4,93+9,7+3,78)*1,05</t>
  </si>
  <si>
    <t>C3 - elastifikované EPS s nízkou dynamickou tuhostí pro kroč. neprůzvučnost těžkých plovoucích podlah tl. 70 mm</t>
  </si>
  <si>
    <t>(24+8,75)*1,05</t>
  </si>
  <si>
    <t>C2 - elastifikované EPS s nízkou dynamickou tuhostí pro kroč. neprůzvučnost těžkých plovoucích podlah tl. 70 mm</t>
  </si>
  <si>
    <t>(4,8+4,3+0,81+1,305)*1,05</t>
  </si>
  <si>
    <t>C1 - elastifikované EPS s nízkou dynamickou tuhostí pro kroč. neprůzvučnost těžkých plovoucích podlah tl. 70 mm</t>
  </si>
  <si>
    <t>deske z EPS elastifikovaného s nízkou dynamickou tuhostí pro kročejovou neprůzvučnost těžkých plovoucích podlah tl. 70 mm</t>
  </si>
  <si>
    <t>283M3</t>
  </si>
  <si>
    <t>(77,15+4,05+6,9)*1,05</t>
  </si>
  <si>
    <t>B3 - EPS 150 tl. 70 mm</t>
  </si>
  <si>
    <t>(1,89+2,4-1,3*1,5+6,48+4,6+37,7+9,07+8,65-1,65*1,2)*1,05</t>
  </si>
  <si>
    <t>B2 - EPS 150 tl. 70 mm</t>
  </si>
  <si>
    <t>(2,05+12,6+5,32+2,2+3,14+2,16+3,5)*1,05</t>
  </si>
  <si>
    <t>B1 - EPS 150 tl. 70 mm</t>
  </si>
  <si>
    <t>deska z pěnového polystyrenu EPS 150 S 1000 x 500 x 70 mm</t>
  </si>
  <si>
    <t>28375912M2</t>
  </si>
  <si>
    <t>(20,15+8,62)*1,05</t>
  </si>
  <si>
    <t>A3 - EPS 150 tl. 110 mm</t>
  </si>
  <si>
    <t>(8,2+12,6+7,57+9,56+39,85+6,06+8,8+11,55+3,96+3,72+11,3+8,62)*1,05</t>
  </si>
  <si>
    <t>A1 - EPS 150 tl. 110 mm</t>
  </si>
  <si>
    <t>deska z pěnového polystyrenu EPS 150 S 1000 x 500 x 110 mm</t>
  </si>
  <si>
    <t>28375915M1</t>
  </si>
  <si>
    <t>(1,66+5,3+1,87)*1,05</t>
  </si>
  <si>
    <t>A5 - EPS 150 tl. 100 mm</t>
  </si>
  <si>
    <t>(5,1-1,0+1,292+1,06+2,8+19,83+5,1+4,06)*1,05</t>
  </si>
  <si>
    <t>A2 - EPS 150 tl. 100 mm</t>
  </si>
  <si>
    <t>deska z pěnového polystyrenu EPS 150 S 1000 x 500 x 100 mm</t>
  </si>
  <si>
    <t>28375914M3</t>
  </si>
  <si>
    <t>(3,07+12,91-1,4*1,0-1,4*1,2)*1,05</t>
  </si>
  <si>
    <t>B7 - EPS 150 tl. 50 mm</t>
  </si>
  <si>
    <t>(1,3*1,5+1,65*1,2+1,4*1,0+1,4*1,2)*1,05</t>
  </si>
  <si>
    <t>B4 - EPS 150 tl. 50 mm</t>
  </si>
  <si>
    <t>1,0*1,05</t>
  </si>
  <si>
    <t>A4 - EPS 150 tl. 50 mm</t>
  </si>
  <si>
    <t>deska z pěnového polystyrenu EPS 150 S 1000 x 500 x 50 mm</t>
  </si>
  <si>
    <t>28375909M4</t>
  </si>
  <si>
    <t>Montáž izolace tepelné podlah volně kladenými rohožemi, pásy, dílci, deskami 1 vrstva</t>
  </si>
  <si>
    <t>713121111</t>
  </si>
  <si>
    <t>2,948*1,02 'Přepočtené koeficientem množství</t>
  </si>
  <si>
    <t>1,3*2,16*1,05</t>
  </si>
  <si>
    <t>deska minerální izolační tl. 200 mm</t>
  </si>
  <si>
    <t>63148141M</t>
  </si>
  <si>
    <t>1,3*2,16</t>
  </si>
  <si>
    <t>Montáž izolace tepelné spodem stropů lepením celoplošně rohoží, pásů, dílců, desek</t>
  </si>
  <si>
    <t>713111127</t>
  </si>
  <si>
    <t>(4,395+1,75+4,7+8,12+9,76+3,46-0,8-0,8*3-0,8*3)</t>
  </si>
  <si>
    <t>(2,6+5,5+2,6)</t>
  </si>
  <si>
    <t>(1,1-0,9+10,34-1,1+2,303+3,055+2,5+4,7+2,5+1,5+2,5+5,5+4,7)</t>
  </si>
  <si>
    <t>Vyztužení rohů sklotextilní síťovinou - pro HI stěrku</t>
  </si>
  <si>
    <t>711R1</t>
  </si>
  <si>
    <t>(4,395+8,12-0,8*3+1,75+9,76-0,8*3+3,6-0,7+4,7-0,8)*0,3*3</t>
  </si>
  <si>
    <t>(2,6*2,0+5,5*2,0+2,6*2,0)*3</t>
  </si>
  <si>
    <t>(2,5*2,0+4,7*2,0+2,5*2,0+1,5*2,0+2,5*2,0+5,5*2,0+4,7*2,0)*3</t>
  </si>
  <si>
    <t>(2,303+3,055)*2,0*3</t>
  </si>
  <si>
    <t>(1,1+10,34-0,9-1,1)*0,3*3</t>
  </si>
  <si>
    <t xml:space="preserve">hydroizolace - stěrka celoplošná </t>
  </si>
  <si>
    <t>2455M1</t>
  </si>
  <si>
    <t>(4,395+8,12-0,8*3+1,75+9,76-0,8*3+3,6-0,7+4,7-0,8)*0,3</t>
  </si>
  <si>
    <t>(2,6*2,0+5,5*2,0+2,6*2,0)</t>
  </si>
  <si>
    <t>(2,5*2,0+4,7*2,0+2,5*2,0+1,5*2,0+2,5*2,0+5,5*2,0+4,7*2,0)</t>
  </si>
  <si>
    <t>(2,303+3,055)*2,0</t>
  </si>
  <si>
    <t>(1,1+10,34-0,9-1,1)*0,3</t>
  </si>
  <si>
    <t>Provedení izolace proti zemní vlhkosti svislé za studena nátěrem tekutou lepenkou</t>
  </si>
  <si>
    <t>711112012</t>
  </si>
  <si>
    <t>(4,8+4,3+0,81+1,305)*3</t>
  </si>
  <si>
    <t>(1,3*1,5+2,6*1,5+5,5*1,5+2,6*1,5+1,65*1,2+1,4*1,0+1,4*1,2)*3</t>
  </si>
  <si>
    <t>(1,0*1,0+2,8+1,87+2,5*1,5+4,7*1,5+2,5*1,5+1,5*1,5+2,5*1,5+5,5*1,5+4,7*1,5)*3</t>
  </si>
  <si>
    <t>(1,3*1,5+2,6*1,5+5,5*1,5+2,6*1,5+1,65*1,2+1,4*1,0+1,4*1,2)</t>
  </si>
  <si>
    <t>(1,0*1,0+2,8+1,87+2,5*1,5+4,7*1,5+2,5*1,5+1,5*1,5+2,5*1,5+5,5*1,5+4,7*1,5)</t>
  </si>
  <si>
    <t>Provedení izolace proti zemní vlhkosti vodorovné za studena nátěrem tekutou lepenkou</t>
  </si>
  <si>
    <t>711111012</t>
  </si>
  <si>
    <t>Separační vrstva z PE fólie</t>
  </si>
  <si>
    <t>632481213</t>
  </si>
  <si>
    <t>(15,4+15,42+30,66+4,93+9,7+3,78)*1,35/1000*1,2</t>
  </si>
  <si>
    <t>(24+8,75)*1,35/1000*1,2</t>
  </si>
  <si>
    <t>(4,8+4,3+0,81+1,305)*1,35/1000*1,2</t>
  </si>
  <si>
    <t>(3,07+12,91-1,4*1,0-1,4*1,2)*1,35/1000*1,2</t>
  </si>
  <si>
    <t>(1,3*1,5+1,65*1,2+1,4*1,0+1,4*1,2)*1,35/1000*1,2</t>
  </si>
  <si>
    <t>(77,15+4,05+6,9)*1,35/1000*1,2</t>
  </si>
  <si>
    <t>(1,89+2,4-1,3*1,5+6,48+4,6+37,7+9,07+8,65-1,65*1,2)*1,35/1000*1,2</t>
  </si>
  <si>
    <t>(2,05+12,6+5,32+2,2+3,14+2,16+3,5)*1,35/1000*1,2</t>
  </si>
  <si>
    <t>(1,66+5,3+1,87)*1,35/1000*1,2</t>
  </si>
  <si>
    <t>1,0*1,35/1000*1,2</t>
  </si>
  <si>
    <t>(20,15+8,62)*1,35/1000*1,2</t>
  </si>
  <si>
    <t>(5,1-1,0+1,292+1,06+2,8+19,83+5,1+4,06)*1,35/1000*1,2</t>
  </si>
  <si>
    <t>(8,2+12,6+7,57+9,56+39,85+6,06+8,8+11,55+3,96+3,72+11,3+8,62)*1,35/1000*1,2</t>
  </si>
  <si>
    <t>Kari 150/150/4 = 1,35 kg/m2</t>
  </si>
  <si>
    <t>Výztuž mazanin svařovanými sítěmi Kari</t>
  </si>
  <si>
    <t>631362021</t>
  </si>
  <si>
    <t>(15,4+15,42+30,66+4,93+9,7+3,78)*0,07</t>
  </si>
  <si>
    <t>C3</t>
  </si>
  <si>
    <t>(24+8,75)*0,065</t>
  </si>
  <si>
    <t xml:space="preserve">C2 </t>
  </si>
  <si>
    <t>(4,8+4,3+0,81+1,305)*0,065</t>
  </si>
  <si>
    <t>(3,07+12,91-1,4*1,0-1,4*1,2)*0,07</t>
  </si>
  <si>
    <t>(1,3*1,5+1,65*1,2+1,4*1,0+1,4*1,2)*0,07</t>
  </si>
  <si>
    <t>(77,15+4,05+6,9)*0,07</t>
  </si>
  <si>
    <t xml:space="preserve">B3 </t>
  </si>
  <si>
    <t>(1,89+2,4-1,3*1,5+6,48+4,6+37,7+9,07+8,65-1,65*1,2)*0,065</t>
  </si>
  <si>
    <t xml:space="preserve">B2 </t>
  </si>
  <si>
    <t>(2,05+12,6+5,32+2,2+3,14+2,16+3,5)*0,065</t>
  </si>
  <si>
    <t>(1,66+5,3+1,87)*0,07</t>
  </si>
  <si>
    <t>1,0*0,07</t>
  </si>
  <si>
    <t>(20,15+8,62)*0,07</t>
  </si>
  <si>
    <t>(5,1-1,0+1,292+1,06+2,8+19,83+5,1+4,06)*0,07</t>
  </si>
  <si>
    <t xml:space="preserve">A2 </t>
  </si>
  <si>
    <t>(8,2+12,6+7,57+9,56+39,85+6,06+8,8+11,55+3,96+3,72+11,3+8,62)*0,07</t>
  </si>
  <si>
    <t>Mazanina tl do 80 mm z betonu prostého bez zvýšených nároků na prostředí tř. C 20/25</t>
  </si>
  <si>
    <t>631311115</t>
  </si>
  <si>
    <t>(4,7*(2,6+0,3)-0,8*2,15)</t>
  </si>
  <si>
    <t>(4,715*(2,6+0,3)-0,8*2,15-0,9*2,15)</t>
  </si>
  <si>
    <t>(1,75*(2,6+0,3)-0,45*2,15)</t>
  </si>
  <si>
    <t>(4,395*(2,6+0,3)-0,45*2,15)</t>
  </si>
  <si>
    <t>(4,445*(2,6+0,3)-0,8*2,15)</t>
  </si>
  <si>
    <t>(3,275*(2,6+0,3)-0,9*2,6)</t>
  </si>
  <si>
    <t>Vápenocementová omítka hladká jednovrstvá vnitřních stěn nanášená ručně</t>
  </si>
  <si>
    <t>612321121</t>
  </si>
  <si>
    <t>(2,445*(2,8+0,3))</t>
  </si>
  <si>
    <t>(6,0*(2,8+0,3)-0,9*2,3)</t>
  </si>
  <si>
    <t>(7,0*(2,8+0,3)-0,9*2,25)</t>
  </si>
  <si>
    <t>(1,76*(2,8+0,3))</t>
  </si>
  <si>
    <t>(4,155*(2,8+0,3)-0,9*2,25)</t>
  </si>
  <si>
    <t>(7,2*(2,8+0,3)-0,9*2,25)</t>
  </si>
  <si>
    <t>(1,8*(2,8+0,3)+1,655*2,8-0,9*2,25)</t>
  </si>
  <si>
    <t>(3,085*(2,8+0,3))</t>
  </si>
  <si>
    <t>(1,0*(2,2+0,3)-0,8*2,2)</t>
  </si>
  <si>
    <t>(4,799*(2,8+0,3)-1,29)</t>
  </si>
  <si>
    <t>(2,245*(2,8+0,3))</t>
  </si>
  <si>
    <t>(4,525*(2,8+0,3)-0,9*2,15)</t>
  </si>
  <si>
    <t>(4,55*(2,4+0,3)-0,9*2,15*2)</t>
  </si>
  <si>
    <t>(2,85*(2,8+0,3)+0,9*2,15-0,7*2,15)</t>
  </si>
  <si>
    <t>(4,42*(2,8+0,3)+1,1*2,15-0,9*2,15*2)</t>
  </si>
  <si>
    <t>(4,42*(2,8+0,3)-0,9*2,15)</t>
  </si>
  <si>
    <t>(3,3*(2,8+0,3))</t>
  </si>
  <si>
    <t>(0,7*(2,8+0,3))</t>
  </si>
  <si>
    <t>(5,41*(2,8+0,3)-0,9*2,15)</t>
  </si>
  <si>
    <t>(8,345*(2,8+0,3)-0,9*2,15)</t>
  </si>
  <si>
    <t>(10,87*(2,8+0,3)-0,9*2,15*2)</t>
  </si>
  <si>
    <t>(9,44*(2,8+0,3)-0,9*2,15)</t>
  </si>
  <si>
    <t>(14,745*(2,6+0,3)+(1,2+1,625+1,1*2+1,525)*(2,15+0,3)-0,9*2,15*6-1,0*2,15*2-1,25*2,15-1,35*2,15)</t>
  </si>
  <si>
    <t>(2,303*(2,8+0,3))</t>
  </si>
  <si>
    <t>(6,545*(2,8+0,3)-0,9*2,15)</t>
  </si>
  <si>
    <t>(5,32*(2,8+0,3)-0,8*2,15)</t>
  </si>
  <si>
    <t>(3,88*(2,5+0,3)-0,8*2,15*3)</t>
  </si>
  <si>
    <t>(2,28*(2,5+0,3))</t>
  </si>
  <si>
    <t>(7,91*(2,5+0,3)-1,35*2,15-1,0*2,15-0,8*2,15)</t>
  </si>
  <si>
    <t>(7,58*(2,8+0,3))</t>
  </si>
  <si>
    <t>(4,575*(2,8+0,3))</t>
  </si>
  <si>
    <t>(29,35*(3,3+0,3)-1,53*2,8-1,3*2,0-1,188*2,0-1,6*2,0*6-1,5*2,25)</t>
  </si>
  <si>
    <t>(1,5*(2,8+0,3))</t>
  </si>
  <si>
    <t>(12,36*(2,8+0,3)-1,53*2,8)</t>
  </si>
  <si>
    <t>(3,83*(2,8+0,3)-1,1*2,8)</t>
  </si>
  <si>
    <t>(6,115*(2,8+0,3)-1,65*2,25)</t>
  </si>
  <si>
    <t>(0,6*(2,8+0,3))</t>
  </si>
  <si>
    <t>(6,415*(2,8+0,3)-1,81*1,5)</t>
  </si>
  <si>
    <t>(15,707*(3,3+0,3)-1,5*2,25-1,6*2,0*2)</t>
  </si>
  <si>
    <t>(2,48*(2,8+0,3)-1,0*2,25)</t>
  </si>
  <si>
    <t>(9,525*(2,8+0,3)-1,35*2,0*2)</t>
  </si>
  <si>
    <t>(2,595*(2,8+0,3)-1,0*2,1)</t>
  </si>
  <si>
    <t>(4,525*(2,8+0,3)-1,35*2,0)</t>
  </si>
  <si>
    <t>(7,26*(2,4+0,3)-1,0*2,25)</t>
  </si>
  <si>
    <t>(2,825*(2,8+0,3)-0,9*2,15)</t>
  </si>
  <si>
    <t>(8,32*(2,8+0,3)-1,35*0,75-1,1*2,15)</t>
  </si>
  <si>
    <t>(9,37*(2,8+0,3)-1,35*0,75-1,2*2,15-1,05*2,95)</t>
  </si>
  <si>
    <t>(3,1*(3,835)-1,35*0,75)</t>
  </si>
  <si>
    <t>(2,627*(3,835)-1,35*0,75)</t>
  </si>
  <si>
    <t>(10,165*(2,8+0,3))</t>
  </si>
  <si>
    <t>(6,85*(2,8+0,3))</t>
  </si>
  <si>
    <t>(5,75*(2,8+0,3)-1,615*1,7)</t>
  </si>
  <si>
    <t>(8,35*(3,835)-1,525*2,15)</t>
  </si>
  <si>
    <t>(6,74*(3,835)-1,6*1,2*2)</t>
  </si>
  <si>
    <t>(5,6*(2,8+0,3)-1,6*1,2)</t>
  </si>
  <si>
    <t>1,5*(2,8+0,3)</t>
  </si>
  <si>
    <t>(3,16*(2,8+0,3)-1,6*1,0)</t>
  </si>
  <si>
    <t>(1,373*(2,8+0,3))</t>
  </si>
  <si>
    <t>(2,24*(2,8+0,3)-1,6*1,0)</t>
  </si>
  <si>
    <t>(15,516*(2,6+0,3)-1,2*2,15*2-1,625*2,15-1,1*2,15*3+0,1*6)</t>
  </si>
  <si>
    <t>(3,055*(2,8+0,3))</t>
  </si>
  <si>
    <t>(2,6*(2,8+0,3)-1,6*0,75)</t>
  </si>
  <si>
    <t>(10,34*(3,45+0,3)-1,1*2,15)</t>
  </si>
  <si>
    <t>1,05*(2,5+0,3)</t>
  </si>
  <si>
    <t>(1,2*(2,5+0,3)-1,2*2,5+0,15*(1,2+2,5*2))</t>
  </si>
  <si>
    <t>Potažení vnitřních stěn vápenným štukem tloušťky do 3 mm</t>
  </si>
  <si>
    <t>612311131</t>
  </si>
  <si>
    <t>(3,6*2*6+2,15*2*6+0,825*2*3+2,15*2*3+0,45*2*3+2,15*2*3+0,9*2+2,15*2)*0,2</t>
  </si>
  <si>
    <t>PTH OKNA</t>
  </si>
  <si>
    <t>Potažení vnitřních stěn sklovláknitým pletivem vtlačeným do tenkovrstvé hmoty</t>
  </si>
  <si>
    <t>612142001</t>
  </si>
  <si>
    <t>Penetrace na bázi disperze a modifikujících přísad stěny</t>
  </si>
  <si>
    <t>6121311R2</t>
  </si>
  <si>
    <t>Penetrace na beton  stěny</t>
  </si>
  <si>
    <t>6121311R1</t>
  </si>
  <si>
    <t>9,83+40,06+4,33+3,71</t>
  </si>
  <si>
    <t>Potažení vnitřních rovných stropů vápenným štukem tloušťky do 3 mm</t>
  </si>
  <si>
    <t>611311131</t>
  </si>
  <si>
    <t>pod omítku stropů</t>
  </si>
  <si>
    <t>B5 - strop pod TI</t>
  </si>
  <si>
    <t>Penetrace na beton - strop</t>
  </si>
  <si>
    <t>61113112R3</t>
  </si>
  <si>
    <t>Přesun hmot procentní pro obklady kamenné v objektech v do 12 m</t>
  </si>
  <si>
    <t>998782202</t>
  </si>
  <si>
    <t>1,35+2,38+1,65+1,2+0,92</t>
  </si>
  <si>
    <t>D+M Vstupního prahu dveří - kompletní skladba - kámen tl. 2,5 cm, flexibilní lepidlo, Cetris deska tl. 18 mm, kotevní nerez profil po 500 mm š. 180 mm (více viz Detail A)</t>
  </si>
  <si>
    <t>7826R</t>
  </si>
  <si>
    <t>Dokončovací práce - obklady z kamene</t>
  </si>
  <si>
    <t>782</t>
  </si>
  <si>
    <t>1,13*1,96</t>
  </si>
  <si>
    <t>D+M Protiskluzné mrazuvzdorné dlažby, vč. vyrovnání podkladu, vč. flexibilního tmelu, vč. spárování, vč. hydroizolační venkovní stěrk</t>
  </si>
  <si>
    <t>771R</t>
  </si>
  <si>
    <t>(0,25+1,5+1,45+1,05+1,45+0,825+0,825+2,28+0,25+0,25+0,25)*2,15</t>
  </si>
  <si>
    <t>D+M Dekorativní barevné hliníkové panely tl. 0,5 mm vč. nosné konstrukce - provětrávané vrstvy</t>
  </si>
  <si>
    <t>(3,6*2+2,15*2)*6+(0,85*2+2,105*2)*3+(0,45*2+2,15*2)*3+(0,9*2+2,15*2)*1+(0,6*2+1,97*2)*1</t>
  </si>
  <si>
    <t>(1,25*2+2,8*2)+(1,8*2+5,8*2)*1</t>
  </si>
  <si>
    <t>(1,3*2+1,95*2)*2+(1,35*2+1,95*2)*2+(1,35*2+1,95*2)*1+(1,35*2+2,8*2)*1+(2,38*2+2,8*2)*1+(0,92*2+2,8*2)*1+(1,65*2+2,8*2)*1</t>
  </si>
  <si>
    <t>(1,6*2+1,2*2)*2+(1,6*2+1,0*2)*2+(1,6*2+1,0*2)*1+(1,6*2+0,75*2)*1+(1,35*2+0,75*2)*4+(1,2*2+2,5*2)*1+(1,6*2+1,95*2)*6+(1,188*2+1,95*2)</t>
  </si>
  <si>
    <t>D+M Paropropustná a parotěsnící páska pro vnější výplně otvorů</t>
  </si>
  <si>
    <t>76669R</t>
  </si>
  <si>
    <t>9,5*4,75</t>
  </si>
  <si>
    <t>10,45*4,735</t>
  </si>
  <si>
    <t>D+M Dilatace - izolace EPS tl 40 mm</t>
  </si>
  <si>
    <t>7131R</t>
  </si>
  <si>
    <t>60*0,35*1,05</t>
  </si>
  <si>
    <t>zpětný spoj</t>
  </si>
  <si>
    <t>(4,355*3,42+0,855*3,49)*1,05</t>
  </si>
  <si>
    <t>Řez A-A</t>
  </si>
  <si>
    <t>(4,615*12,401-(1,35*0,75*4)+1,135*6,515)*1,05</t>
  </si>
  <si>
    <t>Řez C-C, B-B</t>
  </si>
  <si>
    <t>(5,57*2,2+1,315*8,3)*1,05</t>
  </si>
  <si>
    <t>Řez D-D</t>
  </si>
  <si>
    <t>(4,355*6,63+2,23*5,935)*1,05</t>
  </si>
  <si>
    <t>Řez E-E</t>
  </si>
  <si>
    <t>4,485*5,415*1,05</t>
  </si>
  <si>
    <t>Řez 2-2</t>
  </si>
  <si>
    <t>4,485*5,045*1,05</t>
  </si>
  <si>
    <t>Řez 1-1</t>
  </si>
  <si>
    <t>Skladba E3</t>
  </si>
  <si>
    <t>deska z extrudovaného polystyrénu tl. 150 mm - vhodná pro spodní stavbu, dle projektu</t>
  </si>
  <si>
    <t>283M2</t>
  </si>
  <si>
    <t>((2,1*2+2,13*2)*1,065+(1,2*2*2+1,4*2*2)*0,765)*1,05</t>
  </si>
  <si>
    <t>Svislé stěny šachet v úrovni pod základovou deskou</t>
  </si>
  <si>
    <t>deska z extrudovaného polystyrénu tl. 120 mm - vhodná pro spodní stavbu, dle projektu</t>
  </si>
  <si>
    <t>283M1</t>
  </si>
  <si>
    <t>60*0,35</t>
  </si>
  <si>
    <t>(4,355*3,42+0,855*3,49)</t>
  </si>
  <si>
    <t>(4,615*12,401-(1,35*0,75*4)+1,135*6,515)</t>
  </si>
  <si>
    <t>(5,57*2,2+1,315*8,3)</t>
  </si>
  <si>
    <t>(4,355*6,63+2,23*5,935)</t>
  </si>
  <si>
    <t>4,485*5,415</t>
  </si>
  <si>
    <t>4,485*5,045</t>
  </si>
  <si>
    <t>((2,1*2+2,13*2)*1,065+(1,2*2*2+1,4*2*2)*0,765)</t>
  </si>
  <si>
    <t>-19,6</t>
  </si>
  <si>
    <t>odpočet soklu</t>
  </si>
  <si>
    <t>60*1,5</t>
  </si>
  <si>
    <t>drenáž</t>
  </si>
  <si>
    <t xml:space="preserve">Izolace fóliemi nopovými pro spodní stavbu s filtrační textilií </t>
  </si>
  <si>
    <t>71116153R</t>
  </si>
  <si>
    <t>1,13*1,96*1,15*2*1,5</t>
  </si>
  <si>
    <t>60*0,35*2*1,15</t>
  </si>
  <si>
    <t>(4,355*3,42+0,855*3,49)*2*1,15</t>
  </si>
  <si>
    <t>(4,615*12,401-(1,35*0,75*4)+1,135*6,515)*2*1,15</t>
  </si>
  <si>
    <t>(5,57*2,2+1,315*8,3)*2*1,15</t>
  </si>
  <si>
    <t>(4,355*6,63+2,23*5,935)*2*1,15</t>
  </si>
  <si>
    <t>4,485*5,415*2*1,15</t>
  </si>
  <si>
    <t>4,485*5,045*2*1,15</t>
  </si>
  <si>
    <t>((2,1*2+2,13*2)*1,065+(1,2*2*2+1,4*2*2)*0,765)*2*1,15</t>
  </si>
  <si>
    <t>1,13*1,96*1,5*1,15</t>
  </si>
  <si>
    <t>60*0,35*1,15</t>
  </si>
  <si>
    <t>(4,355*3,42+0,855*3,49)*1,15</t>
  </si>
  <si>
    <t>(4,615*12,401-(1,35*0,75*4)+1,135*6,515)*1,15</t>
  </si>
  <si>
    <t>(5,57*2,2+1,315*8,3)*1,15</t>
  </si>
  <si>
    <t>(4,355*6,63+2,23*5,935)*1,15</t>
  </si>
  <si>
    <t>4,485*5,415*1,15</t>
  </si>
  <si>
    <t>4,485*5,045*1,15</t>
  </si>
  <si>
    <t>((2,1*2+2,13*2)*1,065+(1,2*2*2+1,4*2*2)*0,765)*1,15</t>
  </si>
  <si>
    <t>1,13*1,96*1,5*3</t>
  </si>
  <si>
    <t>60*0,35*3</t>
  </si>
  <si>
    <t>(4,355*3,42+0,855*3,49)*3</t>
  </si>
  <si>
    <t>(4,615*12,401-(1,35*0,75*4)+1,135*6,515)*3</t>
  </si>
  <si>
    <t>(5,57*2,2+1,315*8,3)*3</t>
  </si>
  <si>
    <t>(4,355*6,63+2,23*5,935)*3</t>
  </si>
  <si>
    <t>4,485*5,415*3</t>
  </si>
  <si>
    <t>4,485*5,045*3</t>
  </si>
  <si>
    <t>((2,1*2+2,13*2)*1,065+(1,2*2*2+1,4*2*2)*0,765)*3</t>
  </si>
  <si>
    <t>Provedení izolace proti zemní vlhkosti pásy přitavením svislé NAIP</t>
  </si>
  <si>
    <t>711142559</t>
  </si>
  <si>
    <t>1,13*1,96*0,4</t>
  </si>
  <si>
    <t>(4,355*3,42+0,855*3,49)*0,4</t>
  </si>
  <si>
    <t>(4,615*12,401-(1,35*0,75*4)+1,135*6,515)*0,4</t>
  </si>
  <si>
    <t>(5,57*2,2+1,315*8,3)*0,4</t>
  </si>
  <si>
    <t>(4,355*6,63+2,23*5,935)*0,4</t>
  </si>
  <si>
    <t>4,485*5,415*0,4</t>
  </si>
  <si>
    <t>4,485*5,045*0,4</t>
  </si>
  <si>
    <t>((2,1*2+2,13*2)*1,065+(1,2*2*2+1,4*2*2)*0,765)*0,4</t>
  </si>
  <si>
    <t>Provedení izolace proti zemní vlhkosti svislé za studena nátěrem asfaltovou emulzí</t>
  </si>
  <si>
    <t>71111201R</t>
  </si>
  <si>
    <t>1,13*1,96*0,15/2</t>
  </si>
  <si>
    <t>Spádová vrstva skladba B5</t>
  </si>
  <si>
    <t>6313R</t>
  </si>
  <si>
    <t>6*3,6+0,825*3+0,45*3+0,9*1+0,6*1</t>
  </si>
  <si>
    <t>1,8+1,35+2,38+1,65</t>
  </si>
  <si>
    <t>1.PP a 1.NP</t>
  </si>
  <si>
    <t>D+M Podkladový profil pod vnější výplně otvorů pro přerušení tepelného mostu a zpevnění, zamezení vzlínání - vč. vytvoření drážky - více viz dokumentace</t>
  </si>
  <si>
    <t>622R1</t>
  </si>
  <si>
    <t>(15,175+2,15*2+2,15*2+21,885+0,8+2,15*2)*0,25</t>
  </si>
  <si>
    <t>okna</t>
  </si>
  <si>
    <t>(4,395*8,875-3,6*2,15)</t>
  </si>
  <si>
    <t>E6</t>
  </si>
  <si>
    <t>-(1,45+1,05+1,45+1,5+0,25+0,825+0,825+2,275+0,25+0,25+0,25)*2</t>
  </si>
  <si>
    <t>hliníkové panely odpočet E4</t>
  </si>
  <si>
    <t>((13,55+18,705)*4,32-(0,45*2,15+0,9*2,15+0,45*2,15+0,45*2,15+3,6*2,15+3,6*2,15*4))</t>
  </si>
  <si>
    <t>((4,957+9,606)*4,395-0,825*2,15*3)</t>
  </si>
  <si>
    <t>2.NP - E5</t>
  </si>
  <si>
    <t>mezisoučet 1.PP a 1.NP</t>
  </si>
  <si>
    <t>(8,215*2,0-1,7*1,825-1,65*1,7+(1,7*4+1,65+1,7)*0,2)</t>
  </si>
  <si>
    <t>(4,69*2,0-(1,65*2,8)+(1,65+2,8*2)*0,2)</t>
  </si>
  <si>
    <t>(8,87*4,18-1,6*1,95-1,6*1,2+(1,6+1,2*2)*0,2)</t>
  </si>
  <si>
    <t>5,535*2,38</t>
  </si>
  <si>
    <t>Řez B-B</t>
  </si>
  <si>
    <t>(8,87*5,805-1,6*1,95-1,6*1,0-1,6*1,2+(1,6*2+1,0*2+1,2*2)*0,2)</t>
  </si>
  <si>
    <t>(5,41*5,9-1,35*1,95*2+(1,35+1,95*2)*0,2)</t>
  </si>
  <si>
    <t>Řez C-C</t>
  </si>
  <si>
    <t>(8,74*6,64-(1,6*1,95*2+1,6*1,0)+(1,6+1,0*2)*0,2)</t>
  </si>
  <si>
    <t>(5,575*7,28-(1,35*2,8+1,35*1,95)+(1,35+1,35+2,8*2+1,95*2)*0,2)</t>
  </si>
  <si>
    <t>(7,8*7,44-(1,6*1,95*2+1,65*0,75)+(1,6+0,75*2+1,6+2*1,0)*0,2)</t>
  </si>
  <si>
    <t>8,3*2</t>
  </si>
  <si>
    <t>(5,69*6,822-(2,38*2,8+0,92*2,8)+(2,38+0,92+2,8*4)*0,2)</t>
  </si>
  <si>
    <t xml:space="preserve">Řez E-E </t>
  </si>
  <si>
    <t>(5,53*5,405-(1,3*1,95+1,188*1,95)+(1,3+1,95*2+1,188+1,95*2)*0,2)</t>
  </si>
  <si>
    <t xml:space="preserve">Řez 2-2 </t>
  </si>
  <si>
    <t>((5,53*5,1-1,3*1,95)+(1,3+1,95*2)*0,2)</t>
  </si>
  <si>
    <t xml:space="preserve">Řez 1-1 </t>
  </si>
  <si>
    <t>E1</t>
  </si>
  <si>
    <t>Tenkovrstvá silikonová zrnitá omítka tl. 1,5 mm včetně penetrace (podkladního nátěru) vnějších stěn</t>
  </si>
  <si>
    <t>622531011</t>
  </si>
  <si>
    <t>7,5+4,6+7,5</t>
  </si>
  <si>
    <t>E2</t>
  </si>
  <si>
    <t>Tenkovrstvá akrylátová mozaiková hrubozrnná omítka včetně penetrace (podkladního nátěru) vnějších stěn</t>
  </si>
  <si>
    <t>622511121</t>
  </si>
  <si>
    <t>lišta soklová Al s okapničkou, zakládací U 20 cm, 0,95/200 cm</t>
  </si>
  <si>
    <t>590516570</t>
  </si>
  <si>
    <t>Montáž zakládacích soklových lišt kontaktního zateplení</t>
  </si>
  <si>
    <t>622252001</t>
  </si>
  <si>
    <t>27,9+3,5+5,983+262,029+133,737</t>
  </si>
  <si>
    <t>Příplatek k cenám kontaktního zateplení stěn za použití tepelněizolačních zátek z polystyrenu</t>
  </si>
  <si>
    <t>622251101</t>
  </si>
  <si>
    <t>2,1+7,98+45,986+31,266</t>
  </si>
  <si>
    <t>Příplatek k cenám kontaktního zateplení stěn za použití tepelněizolačních zátek z minerální vlny</t>
  </si>
  <si>
    <t>622251105</t>
  </si>
  <si>
    <t>(4,395*8,875-3,6*2,15)*1,05</t>
  </si>
  <si>
    <t>deska minerální izolační s podélnou orientací vláken tl. 250 mm</t>
  </si>
  <si>
    <t>63151546R</t>
  </si>
  <si>
    <t>Montáž kontaktního zateplení vnějších stěn z minerální vlny s podélnou orientací tl přes 160 mm vč. vyztužení síťovinou u výplní otvorů</t>
  </si>
  <si>
    <t>622221041</t>
  </si>
  <si>
    <t>-(1,45+1,05+1,45+1,5+0,25+0,825+0,825+2,275+0,25+0,25+0,25)*2*0,25*1,05</t>
  </si>
  <si>
    <t>((13,55+18,705)*4,32-(0,45*2,15+0,9*2,15+0,45*2,15+0,45*2,15+3,6*2,15+3,6*2,15*4))*0,25*1,05</t>
  </si>
  <si>
    <t>((4,957+9,606)*4,395-0,825*2,15*3)*0,25*1,05</t>
  </si>
  <si>
    <t>deska z pěnového polystyrenu 70 F 1000 x 500 x 1000 mm</t>
  </si>
  <si>
    <t>283759400</t>
  </si>
  <si>
    <t>(13,55+18,705)*4,32-(0,45*2,15+0,9*2,15+0,45*2,15+0,45*2,15+3,6*2,15+3,6*2,15*4)</t>
  </si>
  <si>
    <t>(4,957+9,606)*4,395-0,825*2,15*3</t>
  </si>
  <si>
    <t>Montáž kontaktního zateplení vnějších stěn z polystyrénových desek tl přes 240 mm</t>
  </si>
  <si>
    <t>622211061</t>
  </si>
  <si>
    <t>(3,8*8,275-2,38*2,8-0,92*2,8)*1,05</t>
  </si>
  <si>
    <t>(5,16*5,1-1,3*1,95)*1,05</t>
  </si>
  <si>
    <t>deska minerální izolační s podélnou orientací vláken tl. 200 mm</t>
  </si>
  <si>
    <t>631515400</t>
  </si>
  <si>
    <t>(3,8*8,275-2,38*2,8-0,92*2,8)</t>
  </si>
  <si>
    <t>(5,16*5,1-1,3*1,95)</t>
  </si>
  <si>
    <t>1,9*4,2*1,05</t>
  </si>
  <si>
    <t>deska minerální izolační ISOVER s podélnou orientací vláken tl. 100 mm</t>
  </si>
  <si>
    <t>631515270</t>
  </si>
  <si>
    <t>1,9*4,2</t>
  </si>
  <si>
    <t>Montáž kontaktního zateplení vnějších stěn z minerální vlny s podélnou orientací vláken tl do 120 mm</t>
  </si>
  <si>
    <t>622221021</t>
  </si>
  <si>
    <t>0,5*4,2</t>
  </si>
  <si>
    <t>deska minerální izolační ISOVER s podélnou orientací vláken tl. 50 mm</t>
  </si>
  <si>
    <t>631515190</t>
  </si>
  <si>
    <t>Montáž kontaktního zateplení vnějších stěn z minerální vlny s podélnou orientací vláken tl do 80 mm</t>
  </si>
  <si>
    <t>622221011</t>
  </si>
  <si>
    <t>((4,355*2,0-1,65*2,8)+(8,188*2,0-1,7*1,825-1,65*1,7))*1,05</t>
  </si>
  <si>
    <t>(1,24*1,85+8,33*6,52-1,6*1,95*2+1,6*1,0*2)*1,05</t>
  </si>
  <si>
    <t>(1,24*6,872+7,415*7,24-1,6*1,95*2-1,6*0,75-1,6*1,0)*1,05</t>
  </si>
  <si>
    <t>(5,16*5,405-(1,188*1,95+1,3*1,95+1,2*2,5))*1,05</t>
  </si>
  <si>
    <t>minerální izolace</t>
  </si>
  <si>
    <t>((4,355*2,0-1,65*2,8)+(8,188*2,0-1,7*1,825-1,65*1,7))</t>
  </si>
  <si>
    <t>((5,165*8,246-1,35*1,95*2)+(8,79*2,56))</t>
  </si>
  <si>
    <t>((5,0*5,565-1,35*2,8-1,35*1,95)+(8,49*5,835-1,6*1,95*2-1,6*1,2*2))</t>
  </si>
  <si>
    <t>(1,24*1,85+8,33*6,52-1,6*1,95*2+1,6*1,0*2)</t>
  </si>
  <si>
    <t>(1,24*6,872+7,415*7,24-1,6*1,95*2-1,6*0,75-1,6*1,0)</t>
  </si>
  <si>
    <t>(5,16*5,405-(1,188*1,95+1,3*1,95+1,2*2,5))</t>
  </si>
  <si>
    <t>Montáž kontaktního zateplení vnějších stěn z polystyrénových desek tl do 200 mm vč. vyztužení síťovinou u výplní otvorů</t>
  </si>
  <si>
    <t>622211041</t>
  </si>
  <si>
    <t>3,9*1,534*1,05</t>
  </si>
  <si>
    <t>deska fasádní polystyrénová EPS 70 F 1000 x 500 x 100 mm</t>
  </si>
  <si>
    <t>283759380</t>
  </si>
  <si>
    <t>3,9*1,534</t>
  </si>
  <si>
    <t>Montáž kontaktního zateplení vnějších stěn z polystyrénových desek tl do 120 mm</t>
  </si>
  <si>
    <t>622211021</t>
  </si>
  <si>
    <t>(0,25+1,5+1,45+1,05+1,45+0,825+0,825+2,28+0,25+0,25+0,25)*2,15*1,05</t>
  </si>
  <si>
    <t>deska z extrudovaného polystyrénu 50 mm</t>
  </si>
  <si>
    <t>1,25*2,8*1,05</t>
  </si>
  <si>
    <t>deska fasádní polystyrénová EPS 70 F 1000 x 500 x 50 mm</t>
  </si>
  <si>
    <t>283759330</t>
  </si>
  <si>
    <t>E4</t>
  </si>
  <si>
    <t>1,25*2,8</t>
  </si>
  <si>
    <t>Montáž kontaktního zateplení vnějších stěn z polystyrénových desek tl do 80 mm</t>
  </si>
  <si>
    <t>622211011</t>
  </si>
  <si>
    <t>(0,325+0,175)*55,8*1,05</t>
  </si>
  <si>
    <t>Římsa atiky - vč. seříznutí do spádu</t>
  </si>
  <si>
    <t>deska fasádní polystyrénová EPS 70 F 1000 x 500 x 75 mm</t>
  </si>
  <si>
    <t>28375936M</t>
  </si>
  <si>
    <t>(0,325+0,175)*55,8</t>
  </si>
  <si>
    <t>D+M Omítkových rohových profilů a okenních APU lišt</t>
  </si>
  <si>
    <t>622143R</t>
  </si>
  <si>
    <t>Potažení vnějších stěn sklovláknitým pletivem vtlačeným do tenkovrstvé hmoty</t>
  </si>
  <si>
    <t>622142001</t>
  </si>
  <si>
    <t>D+M tepelněizolačních desek z pěnového skla - mechanické kotvení + celoplošné lepení asfaltovým lepidlem + penetrace emulzí + přestěrkování vč. skelné tkaniny - dle dokumentace (skladba B5)</t>
  </si>
  <si>
    <t>621R1</t>
  </si>
  <si>
    <t>12,2</t>
  </si>
  <si>
    <t>Tenkovrstvá silikonová zrnitá omítka tl. 1,5 mm včetně penetrace (podkladního nátěru) vnějších podhledů</t>
  </si>
  <si>
    <t>621531011</t>
  </si>
  <si>
    <t>Příplatek k cenám kontaktního zateplení podhledů za použití tepelněizolačních zátek z minerální vlny</t>
  </si>
  <si>
    <t>621251105</t>
  </si>
  <si>
    <t>(6,575*1,8+0,395*8,625)*1,05</t>
  </si>
  <si>
    <t>včetně čela</t>
  </si>
  <si>
    <t>deska minerální izolační tl. 50 mm</t>
  </si>
  <si>
    <t>63151519M2</t>
  </si>
  <si>
    <t>(6,575*1,8+0,395*8,625)</t>
  </si>
  <si>
    <t>Montáž kontaktního zateplení vnějších podhledů z minerální vlny s podélnou orientací tl do 80 mm</t>
  </si>
  <si>
    <t>621221011</t>
  </si>
  <si>
    <t>Vykopání svislé dopravní značky, uložení a zpětné osazení</t>
  </si>
  <si>
    <t>Podélná silniční drenáž</t>
  </si>
  <si>
    <t>Vodorovné dopravní značení - dopravní stání dle dokumentace</t>
  </si>
  <si>
    <t>Bourání odvodňovacího žlabu z betonových příkopových tvárnic š do 800 mm</t>
  </si>
  <si>
    <t>966008212</t>
  </si>
  <si>
    <t>143*0,1</t>
  </si>
  <si>
    <t>Odstranění rozbitého asfaltu</t>
  </si>
  <si>
    <t>Bourání podkladů pod dlažby nebo mazanin betonových nebo z litého asfaltu tl do 100 mm pl přes 4 m2</t>
  </si>
  <si>
    <t>965042141</t>
  </si>
  <si>
    <t>obrubník betonový chodníkový ABO 16-10 100x8x25 cm</t>
  </si>
  <si>
    <t>592174090</t>
  </si>
  <si>
    <t>Osazení chodníkového obrubníku betonového stojatého s boční opěrou do lože z betonu prostého</t>
  </si>
  <si>
    <t>916231213</t>
  </si>
  <si>
    <t>obrubník betonový chodníkový ABO 2-15 100x15x25 cm</t>
  </si>
  <si>
    <t>592174600</t>
  </si>
  <si>
    <t>Osazení silničního obrubníku betonového stojatého s boční opěrou do lože z betonu prostého</t>
  </si>
  <si>
    <t>916131213</t>
  </si>
  <si>
    <t>(127+4,0*1,1)*0,12</t>
  </si>
  <si>
    <t>Podklad pod podlahy stabilizovaný cementem SC III se zhutněním</t>
  </si>
  <si>
    <t>635611113</t>
  </si>
  <si>
    <t>162*1,1</t>
  </si>
  <si>
    <t>dlažba zámková  20x16,5x8 cm přírodní</t>
  </si>
  <si>
    <t>59245007m</t>
  </si>
  <si>
    <t>162</t>
  </si>
  <si>
    <t>Kladení zámkové dlažby pozemních komunikací tl 80 mm skupiny A pl do 300 m2</t>
  </si>
  <si>
    <t>596212212</t>
  </si>
  <si>
    <t>3,0*1,1</t>
  </si>
  <si>
    <t>dlažba reliéfní tl. 80 mm</t>
  </si>
  <si>
    <t>592M</t>
  </si>
  <si>
    <t>Kladení zámkové dlažby komunikací pro pěší tl 80 mm skupiny A pl do 50 m2</t>
  </si>
  <si>
    <t>596211210</t>
  </si>
  <si>
    <t>71*1,1</t>
  </si>
  <si>
    <t>dlažba zámková Ičko 4 20x16,5x4 cm přírodní</t>
  </si>
  <si>
    <t>592450010</t>
  </si>
  <si>
    <t>Kladení zámkové dlažby komunikací pro pěší tl 60 mm skupiny A pl do 100 m2</t>
  </si>
  <si>
    <t>596211111</t>
  </si>
  <si>
    <t>127+4,0*1,1</t>
  </si>
  <si>
    <t xml:space="preserve">Asfaltový beton vrstva obrusná ACO 11 (ABS) tl 40 mm </t>
  </si>
  <si>
    <t>5771341R1</t>
  </si>
  <si>
    <t>Asfaltový beton vrstva podkladní ACP 16 (obalované kamenivo OKS) tl 60 mm š do 3 m</t>
  </si>
  <si>
    <t>565145111</t>
  </si>
  <si>
    <t>Podklad ze štěrkodrtě ŠD tl 200 mm</t>
  </si>
  <si>
    <t>564861111</t>
  </si>
  <si>
    <t>162*2+71+3</t>
  </si>
  <si>
    <t>Podklad ze štěrkodrtě ŠD tl 150 mm</t>
  </si>
  <si>
    <t>564851111</t>
  </si>
  <si>
    <t>Komunikace pozemní</t>
  </si>
  <si>
    <t>162+71+3</t>
  </si>
  <si>
    <t>Lože pod dlažby z kameniva drceného drobného vrstva tl do 100 mm</t>
  </si>
  <si>
    <t>451561111</t>
  </si>
  <si>
    <t>Betonová palisáda h. 600 mm vč. výkopu a základu (D+M)</t>
  </si>
  <si>
    <t>339R2</t>
  </si>
  <si>
    <t>Betonová palisáda h. 1000 mm vč. výkopu a základu (D+M)</t>
  </si>
  <si>
    <t>339R1</t>
  </si>
  <si>
    <t>Rozprostření ornice tl vrstvy do 150 mm pl do 500 m2 v rovině nebo ve svahu do 1:5 + zatravnění a ohumusování</t>
  </si>
  <si>
    <t>1813011R</t>
  </si>
  <si>
    <t>Vytrhání obrub krajníků obrubníků stojatých</t>
  </si>
  <si>
    <t>113202111</t>
  </si>
  <si>
    <t>7,6</t>
  </si>
  <si>
    <t>Rozebrání dlažeb vozovek pl přes 200 m2 ze zámkové dlažby s ložem z kameniva</t>
  </si>
  <si>
    <t>113106571</t>
  </si>
  <si>
    <t>17,9</t>
  </si>
  <si>
    <t>Rozebrání dlažeb komunikací pro pěší ze zámkových dlaždic</t>
  </si>
  <si>
    <t>113106123</t>
  </si>
  <si>
    <t>Kácení stromů listnatých D kmene do 900 mm</t>
  </si>
  <si>
    <t>112101104</t>
  </si>
  <si>
    <t>Ostatní náklady - náklady na DIO - zábor veřejného prostranství, dopravní značení a světelné a signalizační zařízení</t>
  </si>
  <si>
    <t>090001000</t>
  </si>
  <si>
    <t>VRN9</t>
  </si>
  <si>
    <t xml:space="preserve">či vzniku nových trhlin v objektech. </t>
  </si>
  <si>
    <t>Měl by být soustředěn především na geotechnický sled vlastního hloubení stavební jámy, sledování deformací výše uvedených objektů a kontrolu rozvoje</t>
  </si>
  <si>
    <t xml:space="preserve">a to minimálně až do doby ukončení veškerých prací na podzemní části projektované budovy. </t>
  </si>
  <si>
    <t>Dále zpracovatel doporučuje během stavby provádět geotechnický monitoring daných objektů v průběhu zemních, základových a stavebních prací,</t>
  </si>
  <si>
    <t>Geologický průzkum:</t>
  </si>
  <si>
    <t>Měření bez rozlišení - Geotechnický monitoring</t>
  </si>
  <si>
    <t>043203000</t>
  </si>
  <si>
    <t xml:space="preserve">ještě před zahájením demolice objektu 130 B. Na základě těchto zjištění následně navrhnout opatření. </t>
  </si>
  <si>
    <t xml:space="preserve">Zejména u stávajícího sousedního objektu 130 A bude nezbytně nutné zjistit jeho stavebnětechnický stav a provést jeho pasportizaci </t>
  </si>
  <si>
    <t>Zpracovatel doporučuje před zahájením stavebních prací pasportizaci stávajícího stavu okolních objektů.</t>
  </si>
  <si>
    <t>Proto je třeba u všech objektů v zóně ovlivnění zjistit jejich současný technický stav a stanovit jejich současnou odolnost vůči těmto účinkům.</t>
  </si>
  <si>
    <t>Potencionální rizika se týkají odolnosti a zajištění technické bezpečnosti všech sousedních objektů v zóně indukovaných účinků stavebních prací.</t>
  </si>
  <si>
    <t>Ostatní posudky - Pasportizace stávajícího stavu okolních objektů</t>
  </si>
  <si>
    <t>042903000</t>
  </si>
  <si>
    <t>Inženýrská činnost</t>
  </si>
  <si>
    <t>VRN4</t>
  </si>
  <si>
    <t>Zařízení staveniště (Zajištění BOZP, řešení likvidace odpadů, dopravy a uložení materiálů a prostředků, zázemí pro realizaci procesů uvedených v rozpočtu, dle platné legislativy, projektové dokumentace a v souladu s možnostmi dodavatele)</t>
  </si>
  <si>
    <t>030001000</t>
  </si>
  <si>
    <t>Zařízení staveniště</t>
  </si>
  <si>
    <t>VRN3</t>
  </si>
  <si>
    <t xml:space="preserve">Prozatím bylo navrženo částečné zajištění záporovým pažením, částečné svahováním a zajištění svahu skalního povrchu - nutno upravid dle skutečnosti. </t>
  </si>
  <si>
    <t xml:space="preserve">Nejsou předmětem projektu. Návrh zajištění stavební jámy bude předmětem dodavatele stavby na základě zvolené technologie. </t>
  </si>
  <si>
    <t xml:space="preserve">Projektové práce - Návrh zajištění stavební jámy </t>
  </si>
  <si>
    <t>013002000</t>
  </si>
  <si>
    <t>Geodetické práce</t>
  </si>
  <si>
    <t>012002000</t>
  </si>
  <si>
    <t>s cílem ověření spolehlivosti geotechnických a statických výpočtů</t>
  </si>
  <si>
    <t>v průběhu zemních a základových prací. V ideálním případě zpracovatel doporučuje provedení geotechnických zkoušek i přímo ve stavební jámě</t>
  </si>
  <si>
    <t>a před zahájením zemních prací a formou "geotechnického sledování výstavby"</t>
  </si>
  <si>
    <t xml:space="preserve">Další geotechnické práce by bylo vhodné realizovat formou "doplňujícího průzkumu" - po demolici stávajícího objektu 130 B </t>
  </si>
  <si>
    <t>Inženýrsko-geologický průzkum - doplňující průzkum, geotechnické zkoušky v základové spáře</t>
  </si>
  <si>
    <t>011114000</t>
  </si>
  <si>
    <t>Průzkumné, geodetické a projektové práce</t>
  </si>
  <si>
    <t>VRN1</t>
  </si>
  <si>
    <t>Vedlejší rozpočtové náklady</t>
  </si>
  <si>
    <t>VRN</t>
  </si>
  <si>
    <t>Lešení pomocné pro objekty pozemních staveb s lešeňovou podlahou v do 1,9 m zatížení do 150 kg/m2</t>
  </si>
  <si>
    <t>949101111</t>
  </si>
  <si>
    <t>(305+155+333)</t>
  </si>
  <si>
    <t>Demontáž lešení řadového rámového lehkého zatížení do 200 kg/m2 š do 0,9 m v do 10 m</t>
  </si>
  <si>
    <t>941211811</t>
  </si>
  <si>
    <t>(305+155+333)*6*30</t>
  </si>
  <si>
    <t>Příplatek k lešení řadovému rámovému lehkému š 0,9 m v do 25 m za první a ZKD den použití</t>
  </si>
  <si>
    <t>941211211</t>
  </si>
  <si>
    <t>Montáž lešení řadového rámového lehkého zatížení do 200 kg/m2 š do 0,9 m v do 10 m</t>
  </si>
  <si>
    <t>941211111</t>
  </si>
  <si>
    <t>Ostatní náklady - kompletační činnost, odpojení objektu od slaboproudu</t>
  </si>
  <si>
    <t>Geodetické práce - Vytýčení ochranných pásem el a slaboproudu</t>
  </si>
  <si>
    <t>Demontáž krytin střech z plechů šroubovaných</t>
  </si>
  <si>
    <t>767392802</t>
  </si>
  <si>
    <t>Demontáž podokapního žlabu do suti</t>
  </si>
  <si>
    <t>764004801</t>
  </si>
  <si>
    <t>37,2+26,9</t>
  </si>
  <si>
    <t xml:space="preserve">Demontáž oplechování </t>
  </si>
  <si>
    <t>7640028R</t>
  </si>
  <si>
    <t>Demontáž potrubí litinové do DN 200</t>
  </si>
  <si>
    <t>721140806</t>
  </si>
  <si>
    <t>Příplatek k odstranění povlakové krytiny střech do 10° ZKD vrstvu</t>
  </si>
  <si>
    <t>712300834</t>
  </si>
  <si>
    <t>Odstranění povlakové krytiny střech do 10° třívrstvé</t>
  </si>
  <si>
    <t>712300833</t>
  </si>
  <si>
    <t>Odstranění izolace proti zemní vlhkosti vodorovné</t>
  </si>
  <si>
    <t>711131811</t>
  </si>
  <si>
    <t>Přesun hmot pro demolice objektů v do 21 m</t>
  </si>
  <si>
    <t>998001123</t>
  </si>
  <si>
    <t>Demonáž sytému UT vč.těles, plyn. kotle a přívodného pl.potrubí</t>
  </si>
  <si>
    <t>Demontáž rozvodů elektroinstalace</t>
  </si>
  <si>
    <t>Demolice budov zděných na MVC podíl konstrukcí do 30 % postupným rozebíráním</t>
  </si>
  <si>
    <t>981011315</t>
  </si>
  <si>
    <t>Rozebrání plotu tyč.lať., prken., rátěného , plech.</t>
  </si>
  <si>
    <t>9660718R1</t>
  </si>
  <si>
    <t>Bourání podkladů pod dlažby nebo mazanin betonových nebo z litého asfaltu tl přes 100 mm pl pře 4 m2</t>
  </si>
  <si>
    <t>965042241</t>
  </si>
  <si>
    <t>Podklad z vibrovaného štěrku VŠ tl 100 mm</t>
  </si>
  <si>
    <t>564732111</t>
  </si>
  <si>
    <t>Úprava pláně v zářezech bez zhutnění</t>
  </si>
  <si>
    <t>181102301</t>
  </si>
  <si>
    <t>Nakládání výkopku z hornin tř. 1 až 4 do 100 m3</t>
  </si>
  <si>
    <t>167101101</t>
  </si>
  <si>
    <t>Příplatek k vodorovnému přemístění výkopku z horniny tř. 1 až 4 stavebním kolečkem ZKD 10 m</t>
  </si>
  <si>
    <t>162201219</t>
  </si>
  <si>
    <t>Vodorovné přemístění výkopku z horniny tř. 1 až 4 stavebním kolečkem do 10 m</t>
  </si>
  <si>
    <t>162201211</t>
  </si>
  <si>
    <t>Odstranění příložného pažení a rozepření stěn rýh hl do 4 m</t>
  </si>
  <si>
    <t>151101112</t>
  </si>
  <si>
    <t>Zřízení příložného pažení a rozepření stěn rýh hl do 4 m</t>
  </si>
  <si>
    <t>151101102</t>
  </si>
  <si>
    <t>Hloubení rýh š přes 600 do 2000 mm ručním nebo pneum nářadím v nesoudržných horninách tř. 3</t>
  </si>
  <si>
    <t>132212202</t>
  </si>
  <si>
    <t>Polyfunkční dům se školním klubem a se školní kuchyní</t>
  </si>
  <si>
    <t>Ostatní materiál</t>
  </si>
  <si>
    <t>161</t>
  </si>
  <si>
    <t>Montáže potrubí</t>
  </si>
  <si>
    <t>M23</t>
  </si>
  <si>
    <t>Instalační prefabrikáty</t>
  </si>
  <si>
    <t>H726</t>
  </si>
  <si>
    <t>Zařizovací předměty</t>
  </si>
  <si>
    <t>H725</t>
  </si>
  <si>
    <t>Vnitřní plynovod</t>
  </si>
  <si>
    <t>H723</t>
  </si>
  <si>
    <t>Vnitřní vodovod</t>
  </si>
  <si>
    <t>H722</t>
  </si>
  <si>
    <t>Vnitřní kanalizace</t>
  </si>
  <si>
    <t>H721</t>
  </si>
  <si>
    <t>H713</t>
  </si>
  <si>
    <t>Prorážení otvorů a ostatní bourací práce</t>
  </si>
  <si>
    <t>97</t>
  </si>
  <si>
    <t>Ostatní konstrukce a práce na trubním vedení</t>
  </si>
  <si>
    <t>Potrubí z trub kameninových</t>
  </si>
  <si>
    <t>Nátěry</t>
  </si>
  <si>
    <t>Rozvod potrubí</t>
  </si>
  <si>
    <t>733</t>
  </si>
  <si>
    <t>726</t>
  </si>
  <si>
    <t>725</t>
  </si>
  <si>
    <t>723</t>
  </si>
  <si>
    <t>722</t>
  </si>
  <si>
    <t>Izolace proti vodě</t>
  </si>
  <si>
    <t>Různé kompletní konstrukce nedělitelné do stav. dílů</t>
  </si>
  <si>
    <t>Stěny a příčky</t>
  </si>
  <si>
    <t>Konstrukce ze zemin</t>
  </si>
  <si>
    <t>Hloubené vykopávky</t>
  </si>
  <si>
    <t>RTS I / 2018</t>
  </si>
  <si>
    <t>Skříňka 500x500x200 mm bílá</t>
  </si>
  <si>
    <t>61529080</t>
  </si>
  <si>
    <t>Trubka hrdl. vodotěsná PVC D 160 x 4,9 L 500 mm, kanalizační tvarovky s těsnícím hřebenem a hydroizolačním límcem pro přímé zapuštění do betonové kons</t>
  </si>
  <si>
    <t>28614412.A</t>
  </si>
  <si>
    <t>Trubka hrdl. vodotěsná PVC D 125 x 3,9 L 500 mm, kanalizační tvarovky s těsnícím hřebenem a hydroizolačním límcem pro přímé zapuštění do betonové kons</t>
  </si>
  <si>
    <t>28614410.A</t>
  </si>
  <si>
    <t>159</t>
  </si>
  <si>
    <t>Trubka hrdl. vodotěsná PVC D 110 x 3,4 L 500 mm, kanalizační tvarovky s těsnícím hřebenem a hydroizolačním límcem pro přímé zapuštění do betonové kons</t>
  </si>
  <si>
    <t>28614408.A</t>
  </si>
  <si>
    <t>158</t>
  </si>
  <si>
    <t>Podlahová vpust 150x150/110 mm</t>
  </si>
  <si>
    <t>552319119</t>
  </si>
  <si>
    <t>157</t>
  </si>
  <si>
    <t>Velkokapacitní dvorní vtok DN110</t>
  </si>
  <si>
    <t>55162496.A</t>
  </si>
  <si>
    <t>156</t>
  </si>
  <si>
    <t>Střešní vtok svislý DN 110 pochůzný</t>
  </si>
  <si>
    <t>55162211.A</t>
  </si>
  <si>
    <t>155</t>
  </si>
  <si>
    <t>Sifon kondenzační DN 32  PP vodorovný odtok</t>
  </si>
  <si>
    <t>28654741</t>
  </si>
  <si>
    <t>154</t>
  </si>
  <si>
    <t>Sprchová zástěna čtvercová 80x80x185 cm</t>
  </si>
  <si>
    <t>55428080.A</t>
  </si>
  <si>
    <t>153</t>
  </si>
  <si>
    <t>Vanička sprch. keram. čtverec 800x800 mm</t>
  </si>
  <si>
    <t>642938001</t>
  </si>
  <si>
    <t>152</t>
  </si>
  <si>
    <t>Pás navrtávací, kulový kohout DN100, G1-1/2"</t>
  </si>
  <si>
    <t>42273504</t>
  </si>
  <si>
    <t>151</t>
  </si>
  <si>
    <t>Objímka dvoušroubová 121-127 mm</t>
  </si>
  <si>
    <t>42310125</t>
  </si>
  <si>
    <t>150</t>
  </si>
  <si>
    <t>Objímka dvoušroubová 102-116 mm  4"</t>
  </si>
  <si>
    <t>42310124</t>
  </si>
  <si>
    <t>149</t>
  </si>
  <si>
    <t>Objímka dvoušroubová 72-78 mm  2 1/2"</t>
  </si>
  <si>
    <t>42310120</t>
  </si>
  <si>
    <t>148</t>
  </si>
  <si>
    <t>Objímka dvoušroubová 48-53 mm  6/4"</t>
  </si>
  <si>
    <t>42310116</t>
  </si>
  <si>
    <t>147</t>
  </si>
  <si>
    <t>Objímka dvoušroubová 40-46 mm  5/4"</t>
  </si>
  <si>
    <t>42310115</t>
  </si>
  <si>
    <t>Objímka dvoušroubová 31-38 mm  1"</t>
  </si>
  <si>
    <t>42310114</t>
  </si>
  <si>
    <t>145</t>
  </si>
  <si>
    <t>Objímka dvoušroubová 25-30 mm  3/4"</t>
  </si>
  <si>
    <t>42310113</t>
  </si>
  <si>
    <t>144</t>
  </si>
  <si>
    <t>Objímka dvoušroubová 20-23 mm  1/2"</t>
  </si>
  <si>
    <t>42310112</t>
  </si>
  <si>
    <t>143</t>
  </si>
  <si>
    <t>Manžeta protipožární DN125</t>
  </si>
  <si>
    <t>28650028</t>
  </si>
  <si>
    <t>142</t>
  </si>
  <si>
    <t>Manžeta protipožární DN110</t>
  </si>
  <si>
    <t>28650027</t>
  </si>
  <si>
    <t>141</t>
  </si>
  <si>
    <t>Manžeta protipožární DN75</t>
  </si>
  <si>
    <t>28650026</t>
  </si>
  <si>
    <t>140</t>
  </si>
  <si>
    <t>Manžeta protipožární DN40</t>
  </si>
  <si>
    <t>28650024</t>
  </si>
  <si>
    <t>139</t>
  </si>
  <si>
    <t>Manžeta protipožární DN32</t>
  </si>
  <si>
    <t>28650023</t>
  </si>
  <si>
    <t>138</t>
  </si>
  <si>
    <t>Manžeta protipožární DN25</t>
  </si>
  <si>
    <t>28650022</t>
  </si>
  <si>
    <t>137</t>
  </si>
  <si>
    <t>Manžeta protipožární DN20</t>
  </si>
  <si>
    <t>28650021</t>
  </si>
  <si>
    <t>136</t>
  </si>
  <si>
    <t>Chránička potrubí Fe, délka 0,5 m, 89 x 3,6</t>
  </si>
  <si>
    <t>230330078R00</t>
  </si>
  <si>
    <t>135</t>
  </si>
  <si>
    <t>Přesun hmot pro předstěnové systémy, výšky do 6 m</t>
  </si>
  <si>
    <t>998726221R00</t>
  </si>
  <si>
    <t>134</t>
  </si>
  <si>
    <t>Přesun hmot pro zařizovací předměty, výšky do 6 m</t>
  </si>
  <si>
    <t>998725201R00</t>
  </si>
  <si>
    <t>133</t>
  </si>
  <si>
    <t>Přesun hmot pro vnitřní plynovod, výšky do 6 m</t>
  </si>
  <si>
    <t>998723201R00</t>
  </si>
  <si>
    <t>132</t>
  </si>
  <si>
    <t>Přesun hmot pro vnitřní vodovod, výšky do 6 m</t>
  </si>
  <si>
    <t>998722201R00</t>
  </si>
  <si>
    <t>131</t>
  </si>
  <si>
    <t>Přesun hmot pro vnitřní kanalizaci, výšky do 6 m</t>
  </si>
  <si>
    <t>998721201R00</t>
  </si>
  <si>
    <t>130</t>
  </si>
  <si>
    <t>Přesun hmot pro izolace tepelné, výšky do 6 m</t>
  </si>
  <si>
    <t>998713201R00</t>
  </si>
  <si>
    <t>129</t>
  </si>
  <si>
    <t>Vrtání jádrové do ŽB do D 130 mm</t>
  </si>
  <si>
    <t>970051130R00</t>
  </si>
  <si>
    <t>128</t>
  </si>
  <si>
    <t>Vrtání jádrové do ŽB do D 60 mm</t>
  </si>
  <si>
    <t>970051060R00</t>
  </si>
  <si>
    <t>127</t>
  </si>
  <si>
    <t>vč. vlezů, poklopů a osazení</t>
  </si>
  <si>
    <t>Lapák tuků AS-FAKU 7 ER 4160x1000x1260 mm</t>
  </si>
  <si>
    <t>893111111R0A</t>
  </si>
  <si>
    <t>126</t>
  </si>
  <si>
    <t>dno KG D 200 mm, poklop litina 12,5 t_x000D_
Osazení plastového dna, osazení korugované šachtové roury, vložení těsnění, osazení šachtové teleskopické roury a litinového poklopu.</t>
  </si>
  <si>
    <t>Šachta D 600 mm, dl.šach.roury 2,00 m, přímá</t>
  </si>
  <si>
    <t>894431421RBA</t>
  </si>
  <si>
    <t>125</t>
  </si>
  <si>
    <t>dno KG D 160 mm, poklop litina 12,5 t_x000D_
Osazení plastového dna, osazení korugované šachtové roury, vložení těsnění, osazení šachtové teleskopické roury a litinového poklopu.</t>
  </si>
  <si>
    <t>894431421RAA</t>
  </si>
  <si>
    <t>124</t>
  </si>
  <si>
    <t>Šachta D 600 mm, dl.šach.roury 1,00 m, 1 přítok</t>
  </si>
  <si>
    <t>894431412RAA</t>
  </si>
  <si>
    <t>123</t>
  </si>
  <si>
    <t>Montáž navrtávacích pasů DN 100</t>
  </si>
  <si>
    <t>891269111R00</t>
  </si>
  <si>
    <t>122</t>
  </si>
  <si>
    <t>Šachta vodoměrná prefa 1,2 x 0,9 m, výška 1,5 m</t>
  </si>
  <si>
    <t>893111111R00</t>
  </si>
  <si>
    <t>121</t>
  </si>
  <si>
    <t>rýha šířky 0,9 m, hloubky 2,0 m_x000D_
V položce je zakalkulováno: hloubení rýh, pažení a rozepření rýh, svislé přemístění, naložení přebytku po zásypu na dopravní prostředek a odvoz do 10 km, lože pod potrubí ze štěrkopísku, dodávka a montáž potrubí z trub PVC hrdlových vnějšího průměru dle popisu, dodávka a montáž PVC tvarovek jednoosých (1 kus/ 10 m potrubí), zkouška těsnosti potrubí, obsyp potrubí štěrkopískem, zásyp rýhy sypaninou se zhutněním.</t>
  </si>
  <si>
    <t>Kanalizační přípojka z trub PVC, D 200 mm</t>
  </si>
  <si>
    <t>831350114RAF</t>
  </si>
  <si>
    <t>120</t>
  </si>
  <si>
    <t>hloubka 1,2 m_x000D_
V položce je zakalkulováno: hloubení rýh, svislé přemístění, lože pod potrubí ze štěrkopísku, dodávka a montáž potrubí z trub polyetylénových tlakových hrdlových vnějšího průměru dle popisu, tlaková zkouška potrubí, proplach a dezinfekce, obsyp potrubí štěrkopískem, zásyp rýhy sypaninou se zhutněním.</t>
  </si>
  <si>
    <t>Vodovodní přípojka z trub polyetylénových D 40-63</t>
  </si>
  <si>
    <t>831230110RAB</t>
  </si>
  <si>
    <t>119</t>
  </si>
  <si>
    <t>Nátěr syntet. potrubí do DN 100 mm Z +1x +1x email</t>
  </si>
  <si>
    <t>783425250R00</t>
  </si>
  <si>
    <t>118</t>
  </si>
  <si>
    <t>Nátěr syntet. potrubí do DN 50 mm  Z+1x +1x email</t>
  </si>
  <si>
    <t>783424240R00</t>
  </si>
  <si>
    <t>117</t>
  </si>
  <si>
    <t>Montáž objímky DN 125, vč. hmoždínky a táhla</t>
  </si>
  <si>
    <t>220060007R08</t>
  </si>
  <si>
    <t>116</t>
  </si>
  <si>
    <t>Montáž objímky DN 110, vč. hmoždínky a táhla</t>
  </si>
  <si>
    <t>220060007R07</t>
  </si>
  <si>
    <t>115</t>
  </si>
  <si>
    <t>Montáž objímky DN 75, vč. hmoždínky a táhla</t>
  </si>
  <si>
    <t>220060007R06</t>
  </si>
  <si>
    <t>114</t>
  </si>
  <si>
    <t>Montáž objímky DN 50, vč. hmoždínky a táhla</t>
  </si>
  <si>
    <t>220060007R05</t>
  </si>
  <si>
    <t>113</t>
  </si>
  <si>
    <t>Montáž objímky DN 40, vč. hmoždínky a táhla</t>
  </si>
  <si>
    <t>220060007R04</t>
  </si>
  <si>
    <t>112</t>
  </si>
  <si>
    <t>Montáž objímky DN 32, vč. hmoždínky a táhla</t>
  </si>
  <si>
    <t>220060007R03</t>
  </si>
  <si>
    <t>111</t>
  </si>
  <si>
    <t>Montáž objímky DN 25, vč. hmoždínky a táhla</t>
  </si>
  <si>
    <t>220060007R02</t>
  </si>
  <si>
    <t>110</t>
  </si>
  <si>
    <t>Montáž objímky DN 20, vč. hmoždínky a táhla</t>
  </si>
  <si>
    <t>220060007R01</t>
  </si>
  <si>
    <t>109</t>
  </si>
  <si>
    <t>Montáž manžety protipožární kruhové DN 125</t>
  </si>
  <si>
    <t>764454295R08</t>
  </si>
  <si>
    <t>108</t>
  </si>
  <si>
    <t>Montáž manžety protipožární kruhové DN 110</t>
  </si>
  <si>
    <t>764454295R07</t>
  </si>
  <si>
    <t>107</t>
  </si>
  <si>
    <t>Montáž manžety protipožární kruhové DN 75</t>
  </si>
  <si>
    <t>764454295R06</t>
  </si>
  <si>
    <t>106</t>
  </si>
  <si>
    <t>Montáž manžety protipožární kruhové DN 40</t>
  </si>
  <si>
    <t>764454295R04</t>
  </si>
  <si>
    <t>105</t>
  </si>
  <si>
    <t>Montáž manžety protipožární kruhové DN 32</t>
  </si>
  <si>
    <t>764454295R03</t>
  </si>
  <si>
    <t>104</t>
  </si>
  <si>
    <t>Montáž manžety protipožární kruhové DN 25</t>
  </si>
  <si>
    <t>764454295R02</t>
  </si>
  <si>
    <t>103</t>
  </si>
  <si>
    <t>Montáž manžety protipožární kruhové DN 20</t>
  </si>
  <si>
    <t>764454295R01</t>
  </si>
  <si>
    <t>102</t>
  </si>
  <si>
    <t>Potrubí hladké bezešvé nízkotlaké D 89 x 3,6 mm</t>
  </si>
  <si>
    <t>733121125R00</t>
  </si>
  <si>
    <t>101</t>
  </si>
  <si>
    <t>soubor</t>
  </si>
  <si>
    <t>Modul WC SYSTEM+PANEL SET, pro závěsné WC</t>
  </si>
  <si>
    <t>726212331R00</t>
  </si>
  <si>
    <t>100</t>
  </si>
  <si>
    <t>samočisticí, odpadní ventil 6/4 ", zátka, kloub</t>
  </si>
  <si>
    <t>Sifon sprchový PP/PE, D 40/50 mm</t>
  </si>
  <si>
    <t>725860221RT1</t>
  </si>
  <si>
    <t>99</t>
  </si>
  <si>
    <t>Sifon dřezový, D 40, 50 mm, 6/4"</t>
  </si>
  <si>
    <t>725860202R00</t>
  </si>
  <si>
    <t>98</t>
  </si>
  <si>
    <t>podomítková uzávěrka, krycí deska nerez 160x110 mm</t>
  </si>
  <si>
    <t>Sifon pračkový, D 40/50 mm nerezový</t>
  </si>
  <si>
    <t>725860180RT1</t>
  </si>
  <si>
    <t>Uzávěrka zápachová umyvadlová,D 40</t>
  </si>
  <si>
    <t>725860107R00</t>
  </si>
  <si>
    <t>96</t>
  </si>
  <si>
    <t>Montáž sprchových koutů</t>
  </si>
  <si>
    <t>725249103R00</t>
  </si>
  <si>
    <t>Montáž sprchových mís a vaniček</t>
  </si>
  <si>
    <t>725249102R00</t>
  </si>
  <si>
    <t>Splachovač výlevkový</t>
  </si>
  <si>
    <t>725111611R00</t>
  </si>
  <si>
    <t>Výlevka stojící s plastovou mřížkou</t>
  </si>
  <si>
    <t>725019101R00</t>
  </si>
  <si>
    <t>Umývátko na šrouby 45 x 37 cm, bílé</t>
  </si>
  <si>
    <t>725017331R00</t>
  </si>
  <si>
    <t>Umyvadlo invalidní  64 x 55 cm, bílé</t>
  </si>
  <si>
    <t>725017153R00</t>
  </si>
  <si>
    <t>Umyvadlo na šrouby 60 x 45 cm, bílé</t>
  </si>
  <si>
    <t>725017134R00</t>
  </si>
  <si>
    <t>Kloz.kombi ZTP,nádrž s arm.odpad svislý,bílý</t>
  </si>
  <si>
    <t>725013128R00</t>
  </si>
  <si>
    <t>včetně sedátka v bílé barvě</t>
  </si>
  <si>
    <t>Klozet kombi ,nádrž s armat.odpad svislý,bílý</t>
  </si>
  <si>
    <t>725013138RT1</t>
  </si>
  <si>
    <t>Klozet závěsný + sedátko, bílý</t>
  </si>
  <si>
    <t>725014131R00</t>
  </si>
  <si>
    <t>Pisoár s radarovým splachovačem</t>
  </si>
  <si>
    <t>725122231R00</t>
  </si>
  <si>
    <t>standardní</t>
  </si>
  <si>
    <t>Baterie výlevková nástěnná ruční, bez příslušenství</t>
  </si>
  <si>
    <t>725835111RT1A</t>
  </si>
  <si>
    <t>Baterie sprchová nástěnná ruční, bez příslušenství</t>
  </si>
  <si>
    <t>725845111RT1</t>
  </si>
  <si>
    <t>Baterie dřezová stojánková ruční, bez otvír.odpadu</t>
  </si>
  <si>
    <t>725823114RT1</t>
  </si>
  <si>
    <t>Baterie umyvadlová stoján. ruční, bez otvír.odpadu</t>
  </si>
  <si>
    <t>725823111RT1</t>
  </si>
  <si>
    <t>Dvířka z plastu, 250 x 250 mm</t>
  </si>
  <si>
    <t>725980122R00</t>
  </si>
  <si>
    <t>Ventil pračkový se zpět.kl. DN15 x DN20</t>
  </si>
  <si>
    <t>725814122R00</t>
  </si>
  <si>
    <t>Ventil rohový s filtrem DN 15 x DN 10</t>
  </si>
  <si>
    <t>725814101R00</t>
  </si>
  <si>
    <t>Zkouška tlaková  plynového potrubí</t>
  </si>
  <si>
    <t>723190909R00</t>
  </si>
  <si>
    <t>Odvzdušnění a napuštění plynového potrubí</t>
  </si>
  <si>
    <t>723190907R00</t>
  </si>
  <si>
    <t>76</t>
  </si>
  <si>
    <t>Montáž plynovodních armatur, 2 závity, G 6/4</t>
  </si>
  <si>
    <t>723239105R00</t>
  </si>
  <si>
    <t xml:space="preserve">Rp1 1/2" (DN-40), PN-16, závitový, bez napětí UZAVŘEN (NC) , pracovní přetlak: 0 - 20 kPa , provedení- SOLO, 230V 50Hz, prostředí obyčejné . Pracovní poloha: vodorovná a svislá._x000D_
</t>
  </si>
  <si>
    <t>Bezpečnostní přímočinný uzávěr plynu DN 40</t>
  </si>
  <si>
    <t>723235115R0A</t>
  </si>
  <si>
    <t>Kohout kulový,vnitřní-vnitřní z. DN 50</t>
  </si>
  <si>
    <t>723235116R00</t>
  </si>
  <si>
    <t>Kohout kulový,vnitřní-vnitřní z. DN 40</t>
  </si>
  <si>
    <t>723235115R00</t>
  </si>
  <si>
    <t>Kohout kulový,vnitřní-vnitřní z. DN 32</t>
  </si>
  <si>
    <t>723235114R00</t>
  </si>
  <si>
    <t>Kohout kulový,vnitřní-vnitřní z. DN 20</t>
  </si>
  <si>
    <t>723235112R00</t>
  </si>
  <si>
    <t>Přípojka plynovodu, trubky závitové černé DN 20</t>
  </si>
  <si>
    <t>723190203R00</t>
  </si>
  <si>
    <t>Potrubí ocelové hladké černé svařované D 76x3,2</t>
  </si>
  <si>
    <t>723150313R00</t>
  </si>
  <si>
    <t>Potrubí ocelové hladké černé svařované D 57x2,9</t>
  </si>
  <si>
    <t>723150312R00</t>
  </si>
  <si>
    <t>Potrubí ocelové hladké černé svařované D 44,5x2,6</t>
  </si>
  <si>
    <t>723150306R00</t>
  </si>
  <si>
    <t>Potrubí ocelové hladké černé svařované D 38x2,6</t>
  </si>
  <si>
    <t>723150305R00</t>
  </si>
  <si>
    <t>Proplach a dezinfekce vodovod.potrubí DN 80</t>
  </si>
  <si>
    <t>722290234R00</t>
  </si>
  <si>
    <t>Zkouška tlaku potrubí závitového DN 50</t>
  </si>
  <si>
    <t>722290226R00</t>
  </si>
  <si>
    <t>Nosný žlábek pro potrubí D 50 mm</t>
  </si>
  <si>
    <t>721152303R05</t>
  </si>
  <si>
    <t>Nosný žlábek pro potrubí D 40 mm</t>
  </si>
  <si>
    <t>721152303R04</t>
  </si>
  <si>
    <t>Nosný žlábek pro potrubí D 32 mm</t>
  </si>
  <si>
    <t>721152303R03</t>
  </si>
  <si>
    <t>Nosný žlábek pro potrubí D 25 mm</t>
  </si>
  <si>
    <t>721152303R02</t>
  </si>
  <si>
    <t>Nosný žlábek pro potrubí D 20 mm</t>
  </si>
  <si>
    <t>721152303R01</t>
  </si>
  <si>
    <t>Vodoměr domovní DN25x260mm, Qn 10,0 m3/h</t>
  </si>
  <si>
    <t>722265116R00</t>
  </si>
  <si>
    <t>Kohout vod.kul.,vnitř.-vnitř.z. DN 25</t>
  </si>
  <si>
    <t>722235113R00</t>
  </si>
  <si>
    <t>Kohout vod.kul.,vnitř.-vnitř.z. DN 15</t>
  </si>
  <si>
    <t>722235111R00</t>
  </si>
  <si>
    <t>Klapka vod.zpětná vodorovná DN 40</t>
  </si>
  <si>
    <t>722235645R00</t>
  </si>
  <si>
    <t>Filtr,vod.vnitřní-vnitřní z. DN 40</t>
  </si>
  <si>
    <t>722235525R00</t>
  </si>
  <si>
    <t>Kohout vod.kul.s odvodn.vnitř.-vnitř.z. DN 40</t>
  </si>
  <si>
    <t>722235145R00</t>
  </si>
  <si>
    <t>Kohout vod.kul.,vnitř.-vnitř.z. DN 40</t>
  </si>
  <si>
    <t>722235115R00</t>
  </si>
  <si>
    <t>průměr 19/20, stálotvará hadice 20m</t>
  </si>
  <si>
    <t>Hydrantový systém, box s plnými dveřmi 650x650x175 mm</t>
  </si>
  <si>
    <t>722254201RT2</t>
  </si>
  <si>
    <t>Armatura požární - hydrant, G 3/4</t>
  </si>
  <si>
    <t>722241112R00</t>
  </si>
  <si>
    <t>Vyvedení a upevnění výpustek DN 20</t>
  </si>
  <si>
    <t>722190402R00</t>
  </si>
  <si>
    <t>Vyvedení a upevnění výpustek DN 15</t>
  </si>
  <si>
    <t>722190401R00</t>
  </si>
  <si>
    <t>vnitřní průměr 50 mm</t>
  </si>
  <si>
    <t>Izolace návleková tl. stěny 25 mm</t>
  </si>
  <si>
    <t>722181215RW6</t>
  </si>
  <si>
    <t>vnitřní průměr 40 mm</t>
  </si>
  <si>
    <t>722181215RV9</t>
  </si>
  <si>
    <t>vnitřní průměr 32 mm</t>
  </si>
  <si>
    <t>722181215RU1</t>
  </si>
  <si>
    <t>vnitřní průměr 25 mm</t>
  </si>
  <si>
    <t>Izolace návleková tl. stěny 20 mm</t>
  </si>
  <si>
    <t>722181214RT8</t>
  </si>
  <si>
    <t>vnitřní průměr 22 mm</t>
  </si>
  <si>
    <t>722181214RT7</t>
  </si>
  <si>
    <t>Izolace návleková tl. stěny 9 mm</t>
  </si>
  <si>
    <t>722181212RW6</t>
  </si>
  <si>
    <t>722181212RV9</t>
  </si>
  <si>
    <t>722181212RU1</t>
  </si>
  <si>
    <t>722181212RT8</t>
  </si>
  <si>
    <t>722181212RT7</t>
  </si>
  <si>
    <t>plastové vícevrstvé potrubí PP-RCT + čedičové vlákno PN28</t>
  </si>
  <si>
    <t>Potrubí vícevrst.vod.,D 50x6,9 mm</t>
  </si>
  <si>
    <t>722178715R00</t>
  </si>
  <si>
    <t>Potrubí vícevrst.vod.,D 40x5,5 mm</t>
  </si>
  <si>
    <t>722178714R00</t>
  </si>
  <si>
    <t>Potrubí vícevrst.vod.,D 32x4,4 mm</t>
  </si>
  <si>
    <t>722178713R00</t>
  </si>
  <si>
    <t>Potrubí vícevrst.vod.,D 25x3,5 mm</t>
  </si>
  <si>
    <t>722178712R00</t>
  </si>
  <si>
    <t>Potrubí vícevrst.vod.,D 20x2,8 mm</t>
  </si>
  <si>
    <t>722178711R00</t>
  </si>
  <si>
    <t>Potrubí z PEHD, D 50 x 4,6 mm</t>
  </si>
  <si>
    <t>722171215R00</t>
  </si>
  <si>
    <t>Zkouška těsnosti kanalizace vodou DN 200</t>
  </si>
  <si>
    <t>721290112R00</t>
  </si>
  <si>
    <t>Zkouška těsnosti kanalizace vodou DN 125</t>
  </si>
  <si>
    <t>721290111R00</t>
  </si>
  <si>
    <t>Čisticí kus PVC pro potr.vodorovné D160</t>
  </si>
  <si>
    <t>721178128R00</t>
  </si>
  <si>
    <t>Čisticí kus PP pro potr.svislé D125</t>
  </si>
  <si>
    <t>721178127R00</t>
  </si>
  <si>
    <t>Čisticí kus PP pro potr.svislé D110</t>
  </si>
  <si>
    <t>721178126R00</t>
  </si>
  <si>
    <t>přivzdušňovací ventil, D 50/75/110 mm</t>
  </si>
  <si>
    <t>Hlavice ventilační přivětrávací</t>
  </si>
  <si>
    <t>721273150RT1</t>
  </si>
  <si>
    <t>Nástavec větrací z PVC D 125 mm, délka 990 mm</t>
  </si>
  <si>
    <t>721273146R00</t>
  </si>
  <si>
    <t>Nástavec větrací z PVC D 110 mm, délka 930 mm</t>
  </si>
  <si>
    <t>721273145R00</t>
  </si>
  <si>
    <t>Potrubí PVC svodné (ležaté) v zemi D 160 x 4,0 mm</t>
  </si>
  <si>
    <t>721176224R00</t>
  </si>
  <si>
    <t>Potrubí PVC svodné (ležaté) v zemi D 125 x 3,2 mm</t>
  </si>
  <si>
    <t>721176223R00</t>
  </si>
  <si>
    <t>Potrubí PVC svodné (ležaté) v zemi D 110 x 3,2 mm</t>
  </si>
  <si>
    <t>721176222R00</t>
  </si>
  <si>
    <t>odhlučněné potrubí z PP s minerálním plnivem</t>
  </si>
  <si>
    <t>Potrubí PP ležaté zavěšené D125x4,2</t>
  </si>
  <si>
    <t>721178137R00</t>
  </si>
  <si>
    <t>Potrubí PP ležaté zavěšené D110x3,6</t>
  </si>
  <si>
    <t>721178136R00</t>
  </si>
  <si>
    <t>Potrubí PP ležaté zavěšené D 75x2,6</t>
  </si>
  <si>
    <t>721178134R00</t>
  </si>
  <si>
    <t>Potrubí PP odpadní - svis. D125x4,2</t>
  </si>
  <si>
    <t>721178117R00</t>
  </si>
  <si>
    <t>Potrubí PP odpadní - svis. D110x3,6</t>
  </si>
  <si>
    <t>721178116R00</t>
  </si>
  <si>
    <t>Potrubí PP odpadní - svis. D 75x2,6</t>
  </si>
  <si>
    <t>721178114R00</t>
  </si>
  <si>
    <t>Potrubí PP připojovací, D 50 x 2,0</t>
  </si>
  <si>
    <t>721178103R00</t>
  </si>
  <si>
    <t>Potrubí PP připojovací, D 40 x 2,0</t>
  </si>
  <si>
    <t>721178102R00</t>
  </si>
  <si>
    <t>Potrubí PP připojovací, D 32 x 2,0</t>
  </si>
  <si>
    <t>721178101R00</t>
  </si>
  <si>
    <t>Saniflex, proti vlhkosti</t>
  </si>
  <si>
    <t>Nátěr potrubí hydroizolační těsnicí hmotou</t>
  </si>
  <si>
    <t>711210010RAA</t>
  </si>
  <si>
    <t>železobeton, vliv prostředí XF1</t>
  </si>
  <si>
    <t>Beton komplet.konstr.vodostavební C 25/30 do 30 cm</t>
  </si>
  <si>
    <t>380326132RT1</t>
  </si>
  <si>
    <t>Zapravení prostupů</t>
  </si>
  <si>
    <t>340235212R0A</t>
  </si>
  <si>
    <t>dovoz sypaniny ze vzdálenosti 50 m</t>
  </si>
  <si>
    <t>Zásyp jam, rýh a šachet sypaninou</t>
  </si>
  <si>
    <t>174100010RAA</t>
  </si>
  <si>
    <t>dovoz štěrkopísku ze vzdálenosti 5 km</t>
  </si>
  <si>
    <t>Zásyp jam,rýh a šachet štěrkopískem</t>
  </si>
  <si>
    <t>174100050RAB</t>
  </si>
  <si>
    <t>Obsyp potrubí štěrkopískem</t>
  </si>
  <si>
    <t>175100020RAB</t>
  </si>
  <si>
    <t>pažení, odvoz do 5 km, uložení na skládku</t>
  </si>
  <si>
    <t>Hloubení zapažených jam v hornině 5-7</t>
  </si>
  <si>
    <t>131100120RAB</t>
  </si>
  <si>
    <t>odvoz do 5 km, uložení na skládku</t>
  </si>
  <si>
    <t>Hloubení šachet, pažení a rozepření, v hornině 5-7</t>
  </si>
  <si>
    <t>133100020RAB</t>
  </si>
  <si>
    <t>pažení, odvoz 5 km, uložení na skládku</t>
  </si>
  <si>
    <t>Hloubení zapaž.rýh šířky do 200 cm v hornině 5-7</t>
  </si>
  <si>
    <t>132200122RAB</t>
  </si>
  <si>
    <t>Hloubení nezapaž. rýh šířky do 60 cm v hornině 5-7</t>
  </si>
  <si>
    <t>132200020RAB</t>
  </si>
  <si>
    <t>1.NP -  JÍDELNA - VÝDEJ, NÁPOJE, SALÁTY</t>
  </si>
  <si>
    <t>1.1</t>
  </si>
  <si>
    <r>
      <t>PRACOVNÍ STŮL NEREZOVÝ</t>
    </r>
    <r>
      <rPr>
        <sz val="8"/>
        <rFont val="Times New Roman CE"/>
        <charset val="238"/>
      </rPr>
      <t xml:space="preserve"> - vespod 2police, zadní lem, uzavřený, v přední části křídlové dvířka, projízdé provedení s brdou</t>
    </r>
  </si>
  <si>
    <t>900x600x900</t>
  </si>
  <si>
    <t>1.2</t>
  </si>
  <si>
    <r>
      <rPr>
        <b/>
        <sz val="8"/>
        <rFont val="Times New Roman CE"/>
        <charset val="238"/>
      </rPr>
      <t>VÝROBNÍK A VÍŘIČ CHLAZENÝCH NÁPOJŮ -</t>
    </r>
    <r>
      <rPr>
        <sz val="8"/>
        <rFont val="Times New Roman CE"/>
        <charset val="238"/>
      </rPr>
      <t xml:space="preserve">  určen pro běžné nápoje a koncentráty, polykarbon.provedení, kapacita 2x 12lt. </t>
    </r>
  </si>
  <si>
    <t>430x480x640</t>
  </si>
  <si>
    <t>230V/0,3kW</t>
  </si>
  <si>
    <t>1.3</t>
  </si>
  <si>
    <r>
      <t>TERMONÁDOBA S ČAJEM NEREZ. -</t>
    </r>
    <r>
      <rPr>
        <sz val="8"/>
        <rFont val="Times New Roman CE"/>
        <charset val="238"/>
      </rPr>
      <t xml:space="preserve"> 20lt. Kohout, napojení na 230V - ohřev, včetně okapnice</t>
    </r>
  </si>
  <si>
    <t>230V/2,5kW</t>
  </si>
  <si>
    <t>1.4</t>
  </si>
  <si>
    <r>
      <t>POJÍZDNÝ VOZÍK NA TÁCY A PŘÍBORY NEREZOVÝ</t>
    </r>
    <r>
      <rPr>
        <sz val="8"/>
        <rFont val="Times New Roman CE"/>
        <charset val="238"/>
      </rPr>
      <t xml:space="preserve"> - vespod police, v horní části GN1/4-4ks pro příbory včetně GN</t>
    </r>
  </si>
  <si>
    <t>750x600x1350</t>
  </si>
  <si>
    <t>1.5</t>
  </si>
  <si>
    <r>
      <t>POJEZDOVÁ DRÁHA PLNÁ NEREZ. S PROLISEM NA TÁCY</t>
    </r>
    <r>
      <rPr>
        <sz val="8"/>
        <rFont val="Times New Roman CE"/>
        <charset val="238"/>
      </rPr>
      <t>- uchyceno do předstěny ze zdi, konzole kryté inter.obkladem</t>
    </r>
  </si>
  <si>
    <t>délka 2300mm</t>
  </si>
  <si>
    <t>1.6</t>
  </si>
  <si>
    <r>
      <t>NEREZOVÝ PARAPET</t>
    </r>
    <r>
      <rPr>
        <sz val="8"/>
        <rFont val="Times New Roman CE"/>
        <charset val="238"/>
      </rPr>
      <t xml:space="preserve"> - kotveno do zídky vysoké 860mm, složena z několika segmentů, výdej obklad design-viz.interiéry</t>
    </r>
  </si>
  <si>
    <t>2300x 300x40</t>
  </si>
  <si>
    <t>1.8</t>
  </si>
  <si>
    <r>
      <t xml:space="preserve">OHŘÍVAČ NA TALÍŘE POJÍZDNÝ JEDNODUCHÝ  </t>
    </r>
    <r>
      <rPr>
        <sz val="8"/>
        <rFont val="Times New Roman CE"/>
        <charset val="238"/>
      </rPr>
      <t>- kapacita pro 1x 50talířů, pojízdné provedení, reg.teploty 20-90°</t>
    </r>
  </si>
  <si>
    <t>450x550x900</t>
  </si>
  <si>
    <t>230V/1,53kW</t>
  </si>
  <si>
    <t>1.9</t>
  </si>
  <si>
    <r>
      <t xml:space="preserve">VODNÍ LÁZEŇ POJÍZDNÁ DĚLENÁ </t>
    </r>
    <r>
      <rPr>
        <sz val="8"/>
        <rFont val="Times New Roman CE"/>
        <charset val="238"/>
      </rPr>
      <t>- otevřené provedení vespod, pro 3x GN1/1-200, regulace, výpustné kohouty,vespod police plná</t>
    </r>
  </si>
  <si>
    <t>1250x700x900</t>
  </si>
  <si>
    <t>230V/2,1kW</t>
  </si>
  <si>
    <t>1.10</t>
  </si>
  <si>
    <t>neceněno</t>
  </si>
  <si>
    <r>
      <t xml:space="preserve">TERMOVOZÍK </t>
    </r>
    <r>
      <rPr>
        <sz val="8"/>
        <color indexed="10"/>
        <rFont val="Times New Roman CE"/>
        <charset val="238"/>
      </rPr>
      <t>- stávající z jiného provozu</t>
    </r>
  </si>
  <si>
    <t>570x830x1400</t>
  </si>
  <si>
    <t>230V/2,3kW</t>
  </si>
  <si>
    <t>1.11</t>
  </si>
  <si>
    <r>
      <t xml:space="preserve">CHLADÍCÍ SKŘÍŇ </t>
    </r>
    <r>
      <rPr>
        <sz val="8"/>
        <rFont val="Times New Roman CE"/>
        <charset val="238"/>
      </rPr>
      <t xml:space="preserve">- prosklenné posuvné dveře, bílé opláštění, ventil.chlazení, dig.termostat, 4 rošt.police, zabud.zámek,  dig.ovládání, objem 700lt., teplota +1 až +10°C </t>
    </r>
  </si>
  <si>
    <t>1000x742x2000</t>
  </si>
  <si>
    <t>230V/0,7kW</t>
  </si>
  <si>
    <t>1.12</t>
  </si>
  <si>
    <r>
      <t xml:space="preserve">PRACOVNÍ STŮL NEREZOVÝ </t>
    </r>
    <r>
      <rPr>
        <sz val="8"/>
        <rFont val="Times New Roman CE"/>
        <charset val="238"/>
      </rPr>
      <t xml:space="preserve"> - s blokem zásuvek, vespod 2police - skříňový, plné záda a boky, vč.nerez.soklů</t>
    </r>
  </si>
  <si>
    <t>1350x700x900</t>
  </si>
  <si>
    <t>1.13</t>
  </si>
  <si>
    <r>
      <t>PRACOVNÍ STŮL NEREZOVÝ</t>
    </r>
    <r>
      <rPr>
        <sz val="8"/>
        <rFont val="Times New Roman CE"/>
        <charset val="238"/>
      </rPr>
      <t xml:space="preserve"> - vespod 2police, bez lemů, vč. Nerez.soklů</t>
    </r>
  </si>
  <si>
    <r>
      <t>SADA GN DO VÝDEJE</t>
    </r>
    <r>
      <rPr>
        <sz val="8"/>
        <rFont val="Times New Roman CE"/>
        <charset val="238"/>
      </rPr>
      <t xml:space="preserve"> (5x GN1/1-200 s ušima, 5x poklice GN1/1, 5x vložky GN1/1, 4x GN1/2-200 s ušima + 4x poklice GN1/2)</t>
    </r>
  </si>
  <si>
    <t>1.14</t>
  </si>
  <si>
    <r>
      <t>MIKROVLNNÁ TROUBA PROFI RCS511TS</t>
    </r>
    <r>
      <rPr>
        <sz val="8"/>
        <rFont val="Times New Roman CE"/>
        <charset val="238"/>
      </rPr>
      <t xml:space="preserve"> - sklokeramický vnitřní povrch, výkon 1100w, el.ovládání</t>
    </r>
  </si>
  <si>
    <t>558xx482x349</t>
  </si>
  <si>
    <t>230V/1,1kW</t>
  </si>
  <si>
    <r>
      <t xml:space="preserve">SERVÍROVACÍ NEREZOVÝ VOZÍK 2POLICE - </t>
    </r>
    <r>
      <rPr>
        <sz val="8"/>
        <rFont val="Times New Roman CE"/>
        <charset val="238"/>
      </rPr>
      <t>montovaný</t>
    </r>
  </si>
  <si>
    <t>800x500x860</t>
  </si>
  <si>
    <t>1.15</t>
  </si>
  <si>
    <r>
      <t xml:space="preserve">PRACOVNÍ STŮL NEREZOVÝ </t>
    </r>
    <r>
      <rPr>
        <sz val="8"/>
        <rFont val="Times New Roman CE"/>
        <charset val="238"/>
      </rPr>
      <t xml:space="preserve"> - s blokem zásuvek, vespod 2police - skříňový, s dřezem vlevo 400x400x250 a baterií,vč. Nerez.soklů</t>
    </r>
  </si>
  <si>
    <r>
      <t>PODNOS JÍDELNÍ PLASTOVÝ GASTRONORM 530x325</t>
    </r>
    <r>
      <rPr>
        <sz val="8"/>
        <rFont val="Times New Roman CE"/>
        <charset val="238"/>
      </rPr>
      <t xml:space="preserve"> - odolný teplotě 95°C </t>
    </r>
  </si>
  <si>
    <t>TALÍŘ JÍDELNÍ PORCELÁN BÍLÝ MIN.240MM TONDA</t>
  </si>
  <si>
    <r>
      <t xml:space="preserve">MISKA POLÉVKOVÁ PORCELÁN </t>
    </r>
    <r>
      <rPr>
        <sz val="8"/>
        <rFont val="Times New Roman CE"/>
        <charset val="238"/>
      </rPr>
      <t>- bílá 0,5lt.min.135mm pr.</t>
    </r>
  </si>
  <si>
    <r>
      <t>SADA PŘÍBORŮ NEREZ</t>
    </r>
    <r>
      <rPr>
        <sz val="8"/>
        <rFont val="Times New Roman CE"/>
        <charset val="238"/>
      </rPr>
      <t>. (obsahuj nůž, vidličku, lžíci a lžičku)</t>
    </r>
  </si>
  <si>
    <t>SKLENIČKA DURITKA 0,22lt. 75x90</t>
  </si>
  <si>
    <r>
      <t xml:space="preserve">MISKA SKLENĚNÁ </t>
    </r>
    <r>
      <rPr>
        <sz val="8"/>
        <rFont val="Times New Roman CE"/>
        <charset val="238"/>
      </rPr>
      <t>- na salát 0,3lt.min.120mm</t>
    </r>
  </si>
  <si>
    <t>1.16</t>
  </si>
  <si>
    <r>
      <t>UMÝVADLO NEREZ</t>
    </r>
    <r>
      <rPr>
        <sz val="8"/>
        <rFont val="Times New Roman CE"/>
        <charset val="238"/>
      </rPr>
      <t>.-bezdotykové - kolen.ovládání</t>
    </r>
  </si>
  <si>
    <t>470x400</t>
  </si>
  <si>
    <t>1.NP - JÍDELNA - MYTÍ BÍLÉHO NÁDOBÍ, ZÁSOBOVÁNÍ</t>
  </si>
  <si>
    <t>2.1</t>
  </si>
  <si>
    <r>
      <t xml:space="preserve">NEREZOVÝ POJÍZDNÝ KOŠ </t>
    </r>
    <r>
      <rPr>
        <sz val="8"/>
        <rFont val="Times New Roman CE"/>
        <charset val="238"/>
      </rPr>
      <t>- s víkem, obsah 75lt.</t>
    </r>
  </si>
  <si>
    <t>2.2</t>
  </si>
  <si>
    <t>SPRCHA TLAKOVÁ OPLACHOVÁ S RAMÍNKEM</t>
  </si>
  <si>
    <t>2.3</t>
  </si>
  <si>
    <r>
      <t>MYCÍ STŮL K MYČCE</t>
    </r>
    <r>
      <rPr>
        <sz val="8"/>
        <rFont val="Times New Roman CE"/>
        <charset val="238"/>
      </rPr>
      <t xml:space="preserve"> - vstupní,příjmový s dřezem 450x450x300 vlevo, zvýšený zadní lem 150mm</t>
    </r>
  </si>
  <si>
    <t>1350x600x900</t>
  </si>
  <si>
    <t>2.4</t>
  </si>
  <si>
    <r>
      <t xml:space="preserve">PROFI MYČKA SKLA A NÁDOBÍ </t>
    </r>
    <r>
      <rPr>
        <sz val="8"/>
        <rFont val="Times New Roman CE"/>
        <charset val="238"/>
      </rPr>
      <t xml:space="preserve"> - dvouplášťové provedení, podstolová myčka, pro koše 50x50, vč.3košů - bez odpadového čerpadla - odpad samospádem, vč.dávkovačů, dig.ovládání</t>
    </r>
  </si>
  <si>
    <t>600x600x850</t>
  </si>
  <si>
    <t>400V/7,7kW</t>
  </si>
  <si>
    <t>2.5</t>
  </si>
  <si>
    <t>PODSTAVEC NEREZ.POD MYČKU</t>
  </si>
  <si>
    <t>600x600x450</t>
  </si>
  <si>
    <t>2.8</t>
  </si>
  <si>
    <r>
      <t>AUTOMATICKÝ ZMĚKČOVAČ VODY</t>
    </r>
    <r>
      <rPr>
        <sz val="8"/>
        <rFont val="Times New Roman CE"/>
        <charset val="238"/>
      </rPr>
      <t xml:space="preserve"> - velikost 8lt. Včetně 25kg balení soli</t>
    </r>
  </si>
  <si>
    <t>230x440x550</t>
  </si>
  <si>
    <t>230V/0,01kW</t>
  </si>
  <si>
    <t>1.PP - SKLAD OBALŮ A CHLAD.SKLAD ODPADKŮ</t>
  </si>
  <si>
    <t>3.1</t>
  </si>
  <si>
    <r>
      <t xml:space="preserve">CHLADÍCÍ MINIBOX </t>
    </r>
    <r>
      <rPr>
        <sz val="8"/>
        <rFont val="Times New Roman CE"/>
        <charset val="238"/>
      </rPr>
      <t>- stavebnicový, bílé provedení, automat.odtávání - pro polnice na bio odpad, objem 1400lt.</t>
    </r>
  </si>
  <si>
    <t>1000x1000x2120</t>
  </si>
  <si>
    <t>230V/0,6kW</t>
  </si>
  <si>
    <t>1.PP - OBALY</t>
  </si>
  <si>
    <t>3.3</t>
  </si>
  <si>
    <r>
      <t>REGÁL NEREZOVÝ</t>
    </r>
    <r>
      <rPr>
        <sz val="8"/>
        <rFont val="Times New Roman CE"/>
        <charset val="238"/>
      </rPr>
      <t xml:space="preserve"> - 5 plných polic</t>
    </r>
  </si>
  <si>
    <t>1600x500x1800</t>
  </si>
  <si>
    <t>3.4</t>
  </si>
  <si>
    <t>2000x500x1800</t>
  </si>
  <si>
    <t>3.5</t>
  </si>
  <si>
    <r>
      <t xml:space="preserve">PŘÍJMOVÝ VÁHA DIGITÁLNÍ </t>
    </r>
    <r>
      <rPr>
        <sz val="8"/>
        <rFont val="Times New Roman CE"/>
        <charset val="238"/>
      </rPr>
      <t>- s displejem, váživost do 100kg</t>
    </r>
  </si>
  <si>
    <t>1.PP - MYTÍ A SKLAD TERMOPORTŮ</t>
  </si>
  <si>
    <t>4.1</t>
  </si>
  <si>
    <t>4.2</t>
  </si>
  <si>
    <r>
      <t xml:space="preserve">NEREZOVÝ JEDNODŘEZ </t>
    </r>
    <r>
      <rPr>
        <sz val="8"/>
        <rFont val="Times New Roman CE"/>
        <charset val="238"/>
      </rPr>
      <t>- s prolisem, vnitřní dřez 860x500x370</t>
    </r>
  </si>
  <si>
    <t>1000x700x900</t>
  </si>
  <si>
    <t>4.3</t>
  </si>
  <si>
    <r>
      <t xml:space="preserve">PRACOVNÍ STŮL NEREZOVÝ </t>
    </r>
    <r>
      <rPr>
        <sz val="8"/>
        <rFont val="Times New Roman CE"/>
        <charset val="238"/>
      </rPr>
      <t>- vespod police plná, vpravo nerezový výklopný koš pro sáčky</t>
    </r>
  </si>
  <si>
    <t>1400x700x900</t>
  </si>
  <si>
    <t>4.4</t>
  </si>
  <si>
    <t>4.5</t>
  </si>
  <si>
    <r>
      <t>TERMOPORT GN1/1-200</t>
    </r>
    <r>
      <rPr>
        <sz val="8"/>
        <rFont val="Times New Roman CE"/>
        <charset val="238"/>
      </rPr>
      <t xml:space="preserve"> - horní plnění - stěna z PE vyplněná polyuretanovou pěnou</t>
    </r>
  </si>
  <si>
    <r>
      <t>TERMOPORT 4xGN1/1-40</t>
    </r>
    <r>
      <rPr>
        <sz val="8"/>
        <rFont val="Times New Roman CE"/>
        <charset val="238"/>
      </rPr>
      <t xml:space="preserve"> - boční plnění - stěna z PE vyplněná polyuretanovou pěnou</t>
    </r>
  </si>
  <si>
    <t>4.6</t>
  </si>
  <si>
    <t>VOZÍK MANIPULAČNÍ NA TERMOPORTY</t>
  </si>
  <si>
    <t>750x500x850</t>
  </si>
  <si>
    <t>4.7</t>
  </si>
  <si>
    <t>4.8</t>
  </si>
  <si>
    <r>
      <t xml:space="preserve">SADA GASTRONÁDOB </t>
    </r>
    <r>
      <rPr>
        <sz val="8"/>
        <rFont val="Times New Roman CE"/>
        <charset val="238"/>
      </rPr>
      <t>- plné nerez.s ušima (6xGN1/1-200, 6x GN1/2-200, 6x víko GN1/1 s vodotěs.těsněním, 3x víko GN1/1- výřez na naběračku, 6x viko GN1/2 s výřezy, 3x krátká lišta)</t>
    </r>
  </si>
  <si>
    <t>4.9</t>
  </si>
  <si>
    <r>
      <t>PODLAHOVÁ VPUSTŤ - GULE</t>
    </r>
    <r>
      <rPr>
        <sz val="8"/>
        <rFont val="Times New Roman CE"/>
        <charset val="238"/>
      </rPr>
      <t xml:space="preserve"> - celonerezová, s horním masivním roštem a sifonem-přepustí</t>
    </r>
  </si>
  <si>
    <t>300x300x150</t>
  </si>
  <si>
    <t>1. PP - HRUBÁ PŘÍPRAVNA ZELENINY</t>
  </si>
  <si>
    <t>5.1</t>
  </si>
  <si>
    <r>
      <t xml:space="preserve">PLASTOVÉ EURO PALETY </t>
    </r>
    <r>
      <rPr>
        <sz val="8"/>
        <rFont val="Times New Roman CE"/>
        <charset val="238"/>
      </rPr>
      <t>- pro uskladnění pytlů s bramborami</t>
    </r>
  </si>
  <si>
    <t>1200x800x200</t>
  </si>
  <si>
    <t>5.2</t>
  </si>
  <si>
    <r>
      <t>ŠKRABKA NA BRAMBORY A ZELENINU</t>
    </r>
    <r>
      <rPr>
        <sz val="8"/>
        <rFont val="Times New Roman CE"/>
        <charset val="238"/>
      </rPr>
      <t xml:space="preserve"> - nerezová, náplň 40kg, prac.cyklus 6kg, výkon 450kg/hod</t>
    </r>
  </si>
  <si>
    <t>780x800x1000</t>
  </si>
  <si>
    <t>400V/1,1kW</t>
  </si>
  <si>
    <t>5.3</t>
  </si>
  <si>
    <t>LAPAČ ŠLUPEK</t>
  </si>
  <si>
    <t>5.4</t>
  </si>
  <si>
    <t>5.5</t>
  </si>
  <si>
    <t>DODÁVKA STAVBY</t>
  </si>
  <si>
    <t>5.6</t>
  </si>
  <si>
    <t>5.7</t>
  </si>
  <si>
    <r>
      <t xml:space="preserve">MYCÍ STŮL DVOUDŘEZ NEREZOVÝ </t>
    </r>
    <r>
      <rPr>
        <sz val="8"/>
        <rFont val="Times New Roman CE"/>
        <charset val="238"/>
      </rPr>
      <t>- s dřezem pro mytí gastronádob - 2x velký dřez 600x500x300, prolis horní desky, zadní lem, bez police</t>
    </r>
  </si>
  <si>
    <t>5.8</t>
  </si>
  <si>
    <t>5.10</t>
  </si>
  <si>
    <t>1400x500x1800</t>
  </si>
  <si>
    <t>5.11</t>
  </si>
  <si>
    <t>stávající z provozu</t>
  </si>
  <si>
    <r>
      <t>CHLADNIČKA NEREZ. HR600S</t>
    </r>
    <r>
      <rPr>
        <sz val="8"/>
        <color indexed="10"/>
        <rFont val="Times New Roman CE"/>
        <charset val="238"/>
      </rPr>
      <t xml:space="preserve"> - stávající z jiného provozu</t>
    </r>
  </si>
  <si>
    <t>780x650x1890</t>
  </si>
  <si>
    <t>230V/0,4kW</t>
  </si>
  <si>
    <t>1.PP  - SUCHÝ SKLAD</t>
  </si>
  <si>
    <t>6.1</t>
  </si>
  <si>
    <t>1200x500x1800</t>
  </si>
  <si>
    <t>6.2</t>
  </si>
  <si>
    <t>1500x300x1800</t>
  </si>
  <si>
    <t>1.PP - PŘÍPRAVNY - MASO A VÝTLUK VAJEC</t>
  </si>
  <si>
    <t>7.1</t>
  </si>
  <si>
    <t>7.2</t>
  </si>
  <si>
    <r>
      <t>CHLADNIČKA NEREZ.PLÁŠŤ</t>
    </r>
    <r>
      <rPr>
        <sz val="8"/>
        <rFont val="Times New Roman CE"/>
        <charset val="238"/>
      </rPr>
      <t xml:space="preserve"> - nerez.opláštění, ventil.chlazení, dig.termostat, 4 police police, zabud.zámek, možnost vložení přpravky nebo GN2/1, objem 570lt., dig.ovládání, teplota -2 až +8°C</t>
    </r>
    <r>
      <rPr>
        <b/>
        <sz val="8"/>
        <color indexed="30"/>
        <rFont val="Times New Roman CE"/>
        <charset val="238"/>
      </rPr>
      <t xml:space="preserve"> </t>
    </r>
  </si>
  <si>
    <t>7.3</t>
  </si>
  <si>
    <r>
      <t xml:space="preserve">PRACOVNÍ STŮL NEREZOVÝ </t>
    </r>
    <r>
      <rPr>
        <sz val="8"/>
        <rFont val="Times New Roman CE"/>
        <charset val="238"/>
      </rPr>
      <t>- s dřezem 500x500x300 vlevo, zadní a boční lemy, vespod volný prostor pro lednici, baterie páková, blok s šuplíky,vč. Nerez.soklů</t>
    </r>
  </si>
  <si>
    <t>2100x700x900</t>
  </si>
  <si>
    <t>7.4</t>
  </si>
  <si>
    <r>
      <t xml:space="preserve">SKŘÍŇKA NEREZOVÁ </t>
    </r>
    <r>
      <rPr>
        <sz val="8"/>
        <rFont val="Times New Roman CE"/>
        <charset val="238"/>
      </rPr>
      <t>- nástěnná 2patrová, posuvné dveře</t>
    </r>
  </si>
  <si>
    <t>2100x350x600</t>
  </si>
  <si>
    <t>7.5</t>
  </si>
  <si>
    <r>
      <t>CHLADNIČKA NEREZ.</t>
    </r>
    <r>
      <rPr>
        <sz val="8"/>
        <rFont val="Times New Roman CE"/>
        <charset val="238"/>
      </rPr>
      <t xml:space="preserve"> - nerez.opláštění, ventil.chlazení, dig.termostat, 2 police police, zabud.zámek, objem130lt., dig.ovládání, teplota -2 až +8°C</t>
    </r>
    <r>
      <rPr>
        <b/>
        <sz val="8"/>
        <color indexed="30"/>
        <rFont val="Times New Roman CE"/>
        <charset val="238"/>
      </rPr>
      <t xml:space="preserve"> </t>
    </r>
  </si>
  <si>
    <t>7.7</t>
  </si>
  <si>
    <r>
      <t>MLÝNEK NA MASO</t>
    </r>
    <r>
      <rPr>
        <sz val="8"/>
        <rFont val="Times New Roman CE"/>
        <charset val="238"/>
      </rPr>
      <t xml:space="preserve"> - celonerez.odnímatelná hlava, spínač obou chodů, produkce 500kg, vnější matrice 100mm, dvousložení</t>
    </r>
  </si>
  <si>
    <t>520x320x550</t>
  </si>
  <si>
    <t>230V/2,2kW</t>
  </si>
  <si>
    <t>7.8</t>
  </si>
  <si>
    <t>7.9</t>
  </si>
  <si>
    <r>
      <t xml:space="preserve">BUKOVÝ ŠPALEK </t>
    </r>
    <r>
      <rPr>
        <sz val="8"/>
        <rFont val="Times New Roman CE"/>
        <charset val="238"/>
      </rPr>
      <t>- s nerez.stahovatelnou obručí</t>
    </r>
  </si>
  <si>
    <t>700x700x900</t>
  </si>
  <si>
    <t>7.10</t>
  </si>
  <si>
    <t>1.PP - CHLAZENÉ BOX  + SKLAD</t>
  </si>
  <si>
    <t>8.1</t>
  </si>
  <si>
    <r>
      <t>REGÁLOVÝ VOZÍK NEREZOVÝ</t>
    </r>
    <r>
      <rPr>
        <sz val="8"/>
        <rFont val="Times New Roman CE"/>
        <charset val="238"/>
      </rPr>
      <t xml:space="preserve"> pojízdné provedení RVJ pro 14x  GN1/1 rozteč 80mm, 2bržděná kola</t>
    </r>
  </si>
  <si>
    <t>8.2</t>
  </si>
  <si>
    <r>
      <t xml:space="preserve">CHLAZENÝ BOX MLÉČNÉ VÝROBKY </t>
    </r>
    <r>
      <rPr>
        <sz val="8"/>
        <color indexed="8"/>
        <rFont val="Times New Roman"/>
        <family val="1"/>
        <charset val="238"/>
      </rPr>
      <t>- s izolací stěn 60 mm, včetně podlahy chladící, 1 x chladírenské dveře 80 cm křídlové, osvětlení, provedení bez podlahy  materiál – oboustranně bíle lakovaný plech, hygienické vnitřní i venkovní lištování, Technologie pro box –zelenina– teplota +2oC až +8 oC , Vč.agregáu - Rozvaděč– digitální termostat, dodávané příslušenství filtr, průhledítko, solenoid Castel, vstřikovací ventil, chladivo R 404A ( 6 kg ), agregát umístěn do vzdálenosti 10ti metrů od boxu - venkovní úprava</t>
    </r>
  </si>
  <si>
    <t>2000x3500x2300</t>
  </si>
  <si>
    <t>230V/1,2kW</t>
  </si>
  <si>
    <t>8.3</t>
  </si>
  <si>
    <r>
      <t xml:space="preserve">REGÁLOVÁ SESTAVA </t>
    </r>
    <r>
      <rPr>
        <sz val="8"/>
        <color indexed="8"/>
        <rFont val="Times New Roman"/>
        <family val="1"/>
        <charset val="238"/>
      </rPr>
      <t>- tvrzený plast, duralové stojny, složeno ze 2ks regálů, 5polic v každém. Výška 2000, hloubka 577mm</t>
    </r>
  </si>
  <si>
    <t>8.4</t>
  </si>
  <si>
    <r>
      <t xml:space="preserve">CHLADNIČKA NEREZ. </t>
    </r>
    <r>
      <rPr>
        <sz val="8"/>
        <rFont val="Times New Roman CE"/>
        <charset val="238"/>
      </rPr>
      <t>- nerez.opláštění, ventil.chlazení, dig.termostat, 4 police police, zabud.zámek, možnost vložení přpravky nebo GN2/1, objem 570lt., dig.ovládání, teplota -2 až +8°C</t>
    </r>
    <r>
      <rPr>
        <b/>
        <sz val="8"/>
        <color indexed="30"/>
        <rFont val="Times New Roman CE"/>
        <charset val="238"/>
      </rPr>
      <t xml:space="preserve"> </t>
    </r>
  </si>
  <si>
    <t>HF 600S</t>
  </si>
  <si>
    <r>
      <t xml:space="preserve">MRAZNIČKA NEREZ. </t>
    </r>
    <r>
      <rPr>
        <sz val="8"/>
        <rFont val="Times New Roman CE"/>
        <charset val="238"/>
      </rPr>
      <t xml:space="preserve"> - nerez.opláštění, ventil.chlazení, dig.termostat, 4 police police, zabud.zámek, možnost vložení přpravky nebo GN2/1, objem 570lt., dig.ovládání, teplota -2 až +8°C</t>
    </r>
    <r>
      <rPr>
        <b/>
        <sz val="8"/>
        <color indexed="30"/>
        <rFont val="Times New Roman CE"/>
        <charset val="238"/>
      </rPr>
      <t xml:space="preserve"> </t>
    </r>
  </si>
  <si>
    <t>8.5</t>
  </si>
  <si>
    <r>
      <t>MRAZNIČKA NEREZ. HR600S</t>
    </r>
    <r>
      <rPr>
        <sz val="8"/>
        <color indexed="10"/>
        <rFont val="Times New Roman CE"/>
        <charset val="238"/>
      </rPr>
      <t xml:space="preserve"> - nerez.opláštění, ventil.chlazení, dig.termostat, 4 police police, zabud.zámek, možnost vložení přpravky nebo GN2/1, objem 570lt., dig.ovládání, teplota -2 až +8°C</t>
    </r>
    <r>
      <rPr>
        <b/>
        <sz val="8"/>
        <color indexed="10"/>
        <rFont val="Times New Roman CE"/>
        <charset val="238"/>
      </rPr>
      <t xml:space="preserve">  - stávající </t>
    </r>
  </si>
  <si>
    <t>1. PP - KUCHYNĚ - EXPEDICE VÝDEJ, KRÁJENÍ HOTOVÝCH MAS</t>
  </si>
  <si>
    <t>9.1</t>
  </si>
  <si>
    <r>
      <t>NEREZOVÁ KOMBINOVANÁ VÝLEVKA</t>
    </r>
    <r>
      <rPr>
        <sz val="8"/>
        <rFont val="Times New Roman CE"/>
        <charset val="238"/>
      </rPr>
      <t xml:space="preserve"> - včetně horního umývadla s baterií</t>
    </r>
  </si>
  <si>
    <t>500x700x900</t>
  </si>
  <si>
    <t>9.2</t>
  </si>
  <si>
    <r>
      <t>REGÁL NEREZOVÝ -</t>
    </r>
    <r>
      <rPr>
        <sz val="8"/>
        <rFont val="Times New Roman CE"/>
        <charset val="238"/>
      </rPr>
      <t xml:space="preserve"> 5 plných polic</t>
    </r>
  </si>
  <si>
    <t>1000x400x2000</t>
  </si>
  <si>
    <r>
      <t>ZÁVĚSNÁ LÉKÁRNIČKA - STANICE PRVNÍ POMOCI</t>
    </r>
    <r>
      <rPr>
        <sz val="8"/>
        <rFont val="Times New Roman CE"/>
        <charset val="238"/>
      </rPr>
      <t xml:space="preserve"> - se zaměřením pro gastronomii</t>
    </r>
  </si>
  <si>
    <t>290x560x120</t>
  </si>
  <si>
    <t>9.3</t>
  </si>
  <si>
    <r>
      <t>PROFESIONÁLNÍ CHLADÍCÍ STŮL</t>
    </r>
    <r>
      <rPr>
        <sz val="8"/>
        <rFont val="Times New Roman CE"/>
        <charset val="238"/>
      </rPr>
      <t xml:space="preserve"> - česká výroba  2SEKCOVÝ - 4x šuplík, se prostorem na GN1/1, agregát vlevo, nad agregátem vevař.dřez s baterií, zadní lem,na soklu</t>
    </r>
  </si>
  <si>
    <t>1400x700x800</t>
  </si>
  <si>
    <t>9.4</t>
  </si>
  <si>
    <r>
      <t>NEREZOVÁ NÁSTĚNNÁ SKŘÍŇKA</t>
    </r>
    <r>
      <rPr>
        <sz val="8"/>
        <rFont val="Times New Roman CE"/>
        <charset val="238"/>
      </rPr>
      <t xml:space="preserve"> - závěsné provedení, šoupací dveře, police uvnitř</t>
    </r>
  </si>
  <si>
    <t>600x350x700</t>
  </si>
  <si>
    <t>9.5</t>
  </si>
  <si>
    <r>
      <t xml:space="preserve">PRACOVNÍ STŮL NEREZOVÝ </t>
    </r>
    <r>
      <rPr>
        <sz val="8"/>
        <rFont val="Times New Roman CE"/>
        <charset val="238"/>
      </rPr>
      <t>- vlevo blok 3šuplíků, vpravo nerezový výklopný koš pro sáčky,</t>
    </r>
  </si>
  <si>
    <t>1600x700x800</t>
  </si>
  <si>
    <t>9.6</t>
  </si>
  <si>
    <t>KRÁJECÍ DESKA HACCAP - barevná</t>
  </si>
  <si>
    <t>600x400x</t>
  </si>
  <si>
    <t>9.7</t>
  </si>
  <si>
    <r>
      <t>PRACOVNÍ STŮL NEREZOVÝ</t>
    </r>
    <r>
      <rPr>
        <sz val="8"/>
        <rFont val="Times New Roman CE"/>
        <charset val="238"/>
      </rPr>
      <t xml:space="preserve"> - rohový plné záda, v zadní části upravená zadní část s průduchy pro topení - ve výšce 40mm - viz. Zadní a boční lemy, konstrukce vzadu odskočena, </t>
    </r>
  </si>
  <si>
    <t>1000x1000x900</t>
  </si>
  <si>
    <t>9.8</t>
  </si>
  <si>
    <t>1900x350x600</t>
  </si>
  <si>
    <t>9.9</t>
  </si>
  <si>
    <r>
      <t xml:space="preserve">PRACOVNÍ STŮL NEREZOVÝ </t>
    </r>
    <r>
      <rPr>
        <sz val="8"/>
        <rFont val="Times New Roman CE"/>
        <charset val="238"/>
      </rPr>
      <t>- vespod 1police, provedení na soklu</t>
    </r>
  </si>
  <si>
    <t>850x700x800</t>
  </si>
  <si>
    <t>1.PP - KUCHYNĚ - MYTÍ PROVOZNÍHO NÁDOBÍ</t>
  </si>
  <si>
    <t>10.1</t>
  </si>
  <si>
    <t>10.2</t>
  </si>
  <si>
    <t>10.3</t>
  </si>
  <si>
    <t>1400x650x900</t>
  </si>
  <si>
    <t>10.4</t>
  </si>
  <si>
    <r>
      <t>AUTOMATICKÝ ZMĚKČOVAČ VODY</t>
    </r>
    <r>
      <rPr>
        <sz val="8"/>
        <rFont val="Times New Roman CE"/>
        <charset val="238"/>
      </rPr>
      <t xml:space="preserve"> - profi k myčce 10lt.</t>
    </r>
  </si>
  <si>
    <t>230V/0,1kW</t>
  </si>
  <si>
    <t>10.5</t>
  </si>
  <si>
    <r>
      <t>MYČKA NÁDOBÍ A ČERNÉHO NÁDOBÍ  - Winterhlater UF-M</t>
    </r>
    <r>
      <rPr>
        <sz val="8"/>
        <rFont val="Times New Roman CE"/>
        <charset val="238"/>
      </rPr>
      <t xml:space="preserve"> - dvouplášťové provedení, včetně dávkovačů, el, ovládání, 3 programy, sklopné dveře,</t>
    </r>
  </si>
  <si>
    <t>720x870x1760</t>
  </si>
  <si>
    <t>400V/10,2kW</t>
  </si>
  <si>
    <t>10.6</t>
  </si>
  <si>
    <t>DODÁVKA  VZT</t>
  </si>
  <si>
    <r>
      <t xml:space="preserve">DIGESTOŘ NEREZOVÁ NÁSTĚNNÁ </t>
    </r>
    <r>
      <rPr>
        <sz val="8"/>
        <color indexed="10"/>
        <rFont val="Times New Roman CE"/>
        <charset val="238"/>
      </rPr>
      <t>- s ředou osvětlení, tukové filtry, výústek na kondenzát a na připojení VZT odtahu dodávka VZT</t>
    </r>
  </si>
  <si>
    <t>1000x1000x450</t>
  </si>
  <si>
    <t>10.7</t>
  </si>
  <si>
    <t>10.8</t>
  </si>
  <si>
    <r>
      <t>REGÁL NEREZOVÝ</t>
    </r>
    <r>
      <rPr>
        <sz val="8"/>
        <rFont val="Times New Roman CE"/>
        <charset val="238"/>
      </rPr>
      <t xml:space="preserve"> - 4roštové police</t>
    </r>
  </si>
  <si>
    <t>2100x500x1800</t>
  </si>
  <si>
    <t>10.9</t>
  </si>
  <si>
    <r>
      <t xml:space="preserve">PRACOVNÍ STŮL NEREZOVÝ </t>
    </r>
    <r>
      <rPr>
        <sz val="8"/>
        <rFont val="Times New Roman CE"/>
        <charset val="238"/>
      </rPr>
      <t>- vespod 1 roštová police</t>
    </r>
  </si>
  <si>
    <t>700x650x900</t>
  </si>
  <si>
    <t>CHEMIE K MYČCE 2+2 OPLACH A MYCÍ + 2x tabletová sůl</t>
  </si>
  <si>
    <t>1.PP - KUCHYNĚ - VARNA I</t>
  </si>
  <si>
    <t>11.1</t>
  </si>
  <si>
    <r>
      <t>VOZÍK NEREZOVÝ SE VSUNY NA GN</t>
    </r>
    <r>
      <rPr>
        <sz val="8"/>
        <rFont val="Times New Roman CE"/>
        <charset val="238"/>
      </rPr>
      <t xml:space="preserve"> - otevřený, pojízdný s brzdícími koly</t>
    </r>
  </si>
  <si>
    <t>620x725x1750</t>
  </si>
  <si>
    <t>11.2</t>
  </si>
  <si>
    <t>ZÁVĚSNÁ PROSTOROVÁ DIGESTOŘ VČETNĚ TUKOVÝCH FILTRŮ, OSVĚTLENÍ LED - SCHOVANÉ ZA SKLEM, NAPOJENÍ NA VZT - složena ze 2ks dodávka VZT</t>
  </si>
  <si>
    <t>3000x2000x450</t>
  </si>
  <si>
    <t>230V/0,5kW</t>
  </si>
  <si>
    <t>11.3</t>
  </si>
  <si>
    <t>2800x350x150</t>
  </si>
  <si>
    <t>11.4</t>
  </si>
  <si>
    <r>
      <t>PLYNOVÝ KOTEL  LINIE 900  GASTRO - NEPŘÍMÝ -</t>
    </r>
    <r>
      <rPr>
        <sz val="8"/>
        <rFont val="Times New Roman CE"/>
        <charset val="238"/>
      </rPr>
      <t xml:space="preserve"> objem 150lt., dvouplášťový, bezpečn.tlaková armatura, výpustný ventil konický, poloautomat. dopouštění duplikátoru, vč.baterie, na soklu, nerez.síla povrchu 3mm</t>
    </r>
  </si>
  <si>
    <t>800x900x900</t>
  </si>
  <si>
    <t>2x PLYN / 22,5kW</t>
  </si>
  <si>
    <t>11.6</t>
  </si>
  <si>
    <r>
      <t>SKLOPNÁ PLYN. PÁNEV EL.SKLÁP.LINIE 900</t>
    </r>
    <r>
      <rPr>
        <sz val="8"/>
        <rFont val="Times New Roman CE"/>
        <charset val="238"/>
      </rPr>
      <t xml:space="preserve"> - objem 120lt.,nerezová vana - nerezové dno, automat.sklápění vany elektrické, masivní dno o síle 12mm, nerez.víko, objem vany 120lt., napojení na SV, na soklu - stávající z jiného provozu nerez.síla povrchu 3mm</t>
    </r>
  </si>
  <si>
    <t>1200x900x900</t>
  </si>
  <si>
    <t>plyn / 30kW, 230V/0,1kW</t>
  </si>
  <si>
    <t>11.7</t>
  </si>
  <si>
    <r>
      <t xml:space="preserve">PRACOVNÍ STŮL NEREZOVÝ </t>
    </r>
    <r>
      <rPr>
        <sz val="8"/>
        <rFont val="Times New Roman CE"/>
        <charset val="238"/>
      </rPr>
      <t>- se 3mi šuplíky GN1/1 pod pracovní deskou stolu, atyp.oblé rohy, vespod police, na soklu</t>
    </r>
  </si>
  <si>
    <t>1800x400x800</t>
  </si>
  <si>
    <t>11.8</t>
  </si>
  <si>
    <r>
      <t xml:space="preserve">NEUTRÁLNÍ PRACOVNÍ STŮL LINIE 900  GASTRO </t>
    </r>
    <r>
      <rPr>
        <sz val="8"/>
        <rFont val="Times New Roman CE"/>
        <charset val="238"/>
      </rPr>
      <t>- vespod skřínka otevřená s policí a zásuvka pro 2xGN1/1-150 - na soklu,síla materiálu desky 3mm</t>
    </r>
  </si>
  <si>
    <t>11.9</t>
  </si>
  <si>
    <t>NAPOUŠTĚCÍ RAMENO VYSOKÉ 75CM</t>
  </si>
  <si>
    <t>11.10</t>
  </si>
  <si>
    <r>
      <t xml:space="preserve">SPORÁK PLYNOVÝ S TROUBOU LINIE 900 </t>
    </r>
    <r>
      <rPr>
        <sz val="8"/>
        <rFont val="Times New Roman CE"/>
        <charset val="238"/>
      </rPr>
      <t>- celkem 6hořáků (1x 4kW, 3x 7kW, 2x 10kW), trouba pro 3x GN1/1, plyn trouba - výkon trouby 13,5kW na soklu,síla materiálu desky 3mm</t>
    </r>
  </si>
  <si>
    <t>plyn/58kW</t>
  </si>
  <si>
    <t>11.12</t>
  </si>
  <si>
    <t>ZÁVĚSNÝ BUBEN SAMONAVJÍCENÍ S HADICÍ- hadice 35m 1/2"</t>
  </si>
  <si>
    <t>1.PP - KUCHYNĚ - VARNA II</t>
  </si>
  <si>
    <t>12.1</t>
  </si>
  <si>
    <r>
      <t>KONVEKTOMAT ELEKTRICKÝ B2011b</t>
    </r>
    <r>
      <rPr>
        <sz val="8"/>
        <rFont val="Times New Roman CE"/>
        <charset val="238"/>
      </rPr>
      <t xml:space="preserve"> - boilerový, se zavářecím vozíkem pro 20x GN1/1, automatické mytí stroje, digitální displey, 5bodová teplotní sonda, programování 1000programů,easy cooking,vision agent,5rychlostí ventilátoru,ACM,USB,LAN, v ceně 1ks zavážecího vozíků, oblé přední dvojité sklo</t>
    </r>
  </si>
  <si>
    <t>948x871x1824</t>
  </si>
  <si>
    <t>400V/35kW</t>
  </si>
  <si>
    <t>12.2</t>
  </si>
  <si>
    <t>12.3</t>
  </si>
  <si>
    <r>
      <t>AUTOMATICKÝ ZMĚKČOVAČ VODY</t>
    </r>
    <r>
      <rPr>
        <sz val="8"/>
        <rFont val="Times New Roman CE"/>
        <charset val="238"/>
      </rPr>
      <t xml:space="preserve"> - velikost 10lt. Včetně balení soli</t>
    </r>
  </si>
  <si>
    <t>12.4</t>
  </si>
  <si>
    <t>VISION OIL GUN - olejová pistole</t>
  </si>
  <si>
    <t>12.5</t>
  </si>
  <si>
    <r>
      <t xml:space="preserve">NÁHADNÍ ZAVÁŽECÍ VOZÍK GN1/1 </t>
    </r>
    <r>
      <rPr>
        <sz val="8"/>
        <rFont val="Times New Roman CE"/>
        <charset val="238"/>
      </rPr>
      <t>do konvektomatu</t>
    </r>
  </si>
  <si>
    <t>12.6</t>
  </si>
  <si>
    <r>
      <t>SADA GASTRONÁDOB KE KONVEKTOMATU</t>
    </r>
    <r>
      <rPr>
        <sz val="8"/>
        <rFont val="Times New Roman CE"/>
        <charset val="238"/>
      </rPr>
      <t xml:space="preserve"> (20x GN1/1-65, 20xGND1/1-100, 20xGN1/1-60SMALT)</t>
    </r>
  </si>
  <si>
    <t>12.7</t>
  </si>
  <si>
    <r>
      <t>ZÁVĚSNÁ PROSTOROVÁ DIGESTOŘ VČETNĚ TUKOVÝCH FILTRŮ, OSVĚTLENÍ LED - SCHOVANÉ ZA SKLEM, NAPOJENÍ NA VZT -</t>
    </r>
    <r>
      <rPr>
        <sz val="8"/>
        <color indexed="10"/>
        <rFont val="Times New Roman CE"/>
        <charset val="238"/>
      </rPr>
      <t xml:space="preserve"> složena ze 2ks -dodávka VZT</t>
    </r>
  </si>
  <si>
    <t>2900x2500x450</t>
  </si>
  <si>
    <t>12.8</t>
  </si>
  <si>
    <r>
      <t>SKLOPNÁ PLYN. PÁNEV EL.SKLÁP.LINIE 900 GASTRO</t>
    </r>
    <r>
      <rPr>
        <sz val="8"/>
        <rFont val="Times New Roman CE"/>
        <charset val="238"/>
      </rPr>
      <t xml:space="preserve"> - objem 120lt.,nerezová vana - nerezové dno, automat.sklápění vany elektrické, masivní dno o síle 12mm, nerez.víko, objem vany 120lt., napojení na SV, na soklu - stávající z jiného provozu,síla materiálu desky 3mm</t>
    </r>
  </si>
  <si>
    <t>12.9</t>
  </si>
  <si>
    <t>1950x500x900</t>
  </si>
  <si>
    <t>12.10</t>
  </si>
  <si>
    <t>1600x300x150</t>
  </si>
  <si>
    <t>12.11</t>
  </si>
  <si>
    <r>
      <t xml:space="preserve">PRACOVNÍ STŮL NEREZOVÝ </t>
    </r>
    <r>
      <rPr>
        <sz val="8"/>
        <rFont val="Times New Roman CE"/>
        <charset val="238"/>
      </rPr>
      <t>- 1police dole, plný uzavřený šupoacími dveřmi</t>
    </r>
  </si>
  <si>
    <t>1650x700x900</t>
  </si>
  <si>
    <t>12.12</t>
  </si>
  <si>
    <t>1650x350x600</t>
  </si>
  <si>
    <t>12.14</t>
  </si>
  <si>
    <r>
      <t xml:space="preserve">NEUTRÁLNÍ PRACOVNÍ STŮL LINIE 900  GASTRO </t>
    </r>
    <r>
      <rPr>
        <sz val="8"/>
        <rFont val="Times New Roman CE"/>
        <charset val="238"/>
      </rPr>
      <t>- vespod skřínka otevřená s policí a zásuvka pro 1xGN1/1-150 - na soklu, síla materiálu desky 3mm</t>
    </r>
  </si>
  <si>
    <t>400x900x900</t>
  </si>
  <si>
    <t>1.PP - KUCHYNĚ - STUDENÁ KUCHYNĚ, PŘÍPR.ZELENINY A TĚSTA</t>
  </si>
  <si>
    <t>13.1</t>
  </si>
  <si>
    <r>
      <t>PRACOVNÍ STŮL NEREZOVÝ</t>
    </r>
    <r>
      <rPr>
        <sz val="8"/>
        <rFont val="Times New Roman CE"/>
        <charset val="238"/>
      </rPr>
      <t xml:space="preserve"> - vespod 2police otevřené, v zadní části upravená zadní část s průduchy pro topení - ve výšce 40mm - viz. Zadní a boční lemy, konstrukce vzadu odskočena, na soklu, složeno ze 2ks</t>
    </r>
  </si>
  <si>
    <t>2900x850x800</t>
  </si>
  <si>
    <t>13.2</t>
  </si>
  <si>
    <r>
      <t xml:space="preserve">PROFI NÁŘEZOVÝ STROJ 3060 PROFI </t>
    </r>
    <r>
      <rPr>
        <sz val="8"/>
        <rFont val="Times New Roman CE"/>
        <charset val="238"/>
      </rPr>
      <t>- profi provedení, hladký nůž teflonový, šikmé ulož.stolu, šnekový převod, pr.nože 300mm</t>
    </r>
  </si>
  <si>
    <t>510x575x420</t>
  </si>
  <si>
    <t>13.3</t>
  </si>
  <si>
    <r>
      <t>UMÝVADLO NEREZOVÉ V PRACOVNÍM STOLU</t>
    </r>
    <r>
      <rPr>
        <sz val="8"/>
        <rFont val="Times New Roman CE"/>
        <charset val="238"/>
      </rPr>
      <t>- včetně baterie senzorové</t>
    </r>
  </si>
  <si>
    <t>600x600x800</t>
  </si>
  <si>
    <t>13.4</t>
  </si>
  <si>
    <t>13.5</t>
  </si>
  <si>
    <r>
      <t>PROFESIONÁLNÍ CHLADÍCÍ STŮL</t>
    </r>
    <r>
      <rPr>
        <sz val="8"/>
        <rFont val="Times New Roman CE"/>
        <charset val="238"/>
      </rPr>
      <t xml:space="preserve"> - česká výroba  3SEKCOVÝ - 4x šuplík , 1x dveře, se prostorem na GN1/1, agregát vpravo, nad agregátem vevař.dřez s baterií, zadní lem, atyp. Provedení úprava zadní části s průchodny pro topení - ve výše 40mm, konstrukce odskočena, na soklu</t>
    </r>
  </si>
  <si>
    <t>1900x850x800</t>
  </si>
  <si>
    <t>13.6</t>
  </si>
  <si>
    <t>ODSTŘEDIVKA OVOCE A ZELENINY - STOLNÍ S KOŠEM, PROFI PROVEDENÍ</t>
  </si>
  <si>
    <t>235x450x505</t>
  </si>
  <si>
    <t>13.7</t>
  </si>
  <si>
    <r>
      <t xml:space="preserve">DIGITÁLNÍ VÁHA </t>
    </r>
    <r>
      <rPr>
        <sz val="8"/>
        <rFont val="Times New Roman CE"/>
        <charset val="238"/>
      </rPr>
      <t xml:space="preserve">- stolní pro gastronomii, váživost 6kg </t>
    </r>
  </si>
  <si>
    <t>380x250x137</t>
  </si>
  <si>
    <t>13.8</t>
  </si>
  <si>
    <r>
      <t>KROUHAČ ZELENINY-</t>
    </r>
    <r>
      <rPr>
        <sz val="8"/>
        <rFont val="Times New Roman CE"/>
        <charset val="238"/>
      </rPr>
      <t xml:space="preserve"> kovová krouhací hlavá, celonerezový, max.denní kapacita do 300porcí - dodán bez disků</t>
    </r>
  </si>
  <si>
    <t>360x340x690</t>
  </si>
  <si>
    <t>230V/0,75kW</t>
  </si>
  <si>
    <t>13.9</t>
  </si>
  <si>
    <r>
      <t xml:space="preserve">SADA DISKŮ KE KROUHAČI </t>
    </r>
    <r>
      <rPr>
        <sz val="8"/>
        <rFont val="Times New Roman CE"/>
        <charset val="238"/>
      </rPr>
      <t>(3x plátkovač, 3x strouhač, 2x kostičky)</t>
    </r>
  </si>
  <si>
    <t>13.10</t>
  </si>
  <si>
    <r>
      <t>PRACOVNÍ STŮL NEREZOVÝ</t>
    </r>
    <r>
      <rPr>
        <sz val="8"/>
        <rFont val="Times New Roman CE"/>
        <charset val="238"/>
      </rPr>
      <t xml:space="preserve"> - vespod 2police otevřené, vpravo výklopný koš nerezový na sáčky, v zadní části upravená zadní část s průduchy pro topení - ve výšce 40mm - viz. Zadní a boční lemy, konstrukce vzadu odskočena, na soklu</t>
    </r>
  </si>
  <si>
    <t>2300x700x800</t>
  </si>
  <si>
    <t>13.11</t>
  </si>
  <si>
    <r>
      <t xml:space="preserve">UNIVERSÁLNÍ KUCH.ROBOT  </t>
    </r>
    <r>
      <rPr>
        <sz val="8"/>
        <rFont val="Times New Roman CE"/>
        <charset val="238"/>
      </rPr>
      <t>- 3volitelné rychlosti, patentové uložení nástavců, dodáno vč.metly,háku a míchače, objem kotlíků 8lt.</t>
    </r>
  </si>
  <si>
    <t>300x400x580</t>
  </si>
  <si>
    <t>230V/0,2kW</t>
  </si>
  <si>
    <t>13.12</t>
  </si>
  <si>
    <r>
      <t>CHLADNIČKA NEREZ.</t>
    </r>
    <r>
      <rPr>
        <sz val="8"/>
        <rFont val="Times New Roman CE"/>
        <charset val="238"/>
      </rPr>
      <t xml:space="preserve"> - nerez.opláštění, ventil.chlazení, dig.termostat, 4 police police, zabud.zámek, možnost vložení přpravky nebo GN2/1, objem 570lt., dig.ovládání, teplota -2 až +8°C</t>
    </r>
    <r>
      <rPr>
        <b/>
        <sz val="8"/>
        <color indexed="30"/>
        <rFont val="Times New Roman CE"/>
        <charset val="238"/>
      </rPr>
      <t xml:space="preserve"> </t>
    </r>
  </si>
  <si>
    <t>13.13</t>
  </si>
  <si>
    <t>1450x350x600</t>
  </si>
  <si>
    <t>13.14</t>
  </si>
  <si>
    <r>
      <t xml:space="preserve">PRACOVNÍ STŮL NEREZOVÝ </t>
    </r>
    <r>
      <rPr>
        <sz val="8"/>
        <rFont val="Times New Roman CE"/>
        <charset val="238"/>
      </rPr>
      <t>- vespod 1police, provedení na soklu, včetně dřezu a baterie</t>
    </r>
  </si>
  <si>
    <t>13.15</t>
  </si>
  <si>
    <t>RGT</t>
  </si>
  <si>
    <r>
      <t>PRACOVNÍ STŮL NEREZOVÝ</t>
    </r>
    <r>
      <rPr>
        <sz val="8"/>
        <rFont val="Times New Roman CE"/>
        <charset val="238"/>
      </rPr>
      <t xml:space="preserve"> - rohový plné záda, v zadní části upravená zadní část s průduchy pro topení - ve výšce 40mm - viz. Zadní a boční lemy, konstrukce vzadu odskočena, na soklu</t>
    </r>
  </si>
  <si>
    <t>1000x1000x800</t>
  </si>
  <si>
    <t>13.16</t>
  </si>
  <si>
    <r>
      <t>ROHOVÁ POLICE NEREZOVÁ</t>
    </r>
    <r>
      <rPr>
        <sz val="8"/>
        <rFont val="Times New Roman CE"/>
        <charset val="238"/>
      </rPr>
      <t xml:space="preserve"> - 2patra</t>
    </r>
  </si>
  <si>
    <t>600x600x600</t>
  </si>
  <si>
    <t>13.17</t>
  </si>
  <si>
    <t>13.18</t>
  </si>
  <si>
    <r>
      <t xml:space="preserve">PRACOVNÍ STŮL NEREZOVÝ </t>
    </r>
    <r>
      <rPr>
        <sz val="8"/>
        <rFont val="Times New Roman CE"/>
        <charset val="238"/>
      </rPr>
      <t>- vpravo blok 3šuplíků, vlevo volno pro koš</t>
    </r>
  </si>
  <si>
    <t>1000x700x800</t>
  </si>
  <si>
    <t>13.19</t>
  </si>
  <si>
    <r>
      <t xml:space="preserve">UNIVERSÁLNÍ KUCH.ROBOT 60LT. </t>
    </r>
    <r>
      <rPr>
        <sz val="8"/>
        <rFont val="Times New Roman CE"/>
        <charset val="238"/>
      </rPr>
      <t>- 3volitelné rychlosti, patentové uložení nástavců, dodáno vč.metly,háku a míchače, objem kotlíků 60lt., automatický zdvih.</t>
    </r>
  </si>
  <si>
    <t>770x10501520</t>
  </si>
  <si>
    <t>13.20</t>
  </si>
  <si>
    <t>VOZÍK MANIPULAČNÍ PRO KOTLÍK 60LT.</t>
  </si>
  <si>
    <t>13.21</t>
  </si>
  <si>
    <t>NÁSTAVEC MLÝNKU NA MASO PMM1 K UNI.ROBOTU</t>
  </si>
  <si>
    <t>13.22</t>
  </si>
  <si>
    <t>REDUKČNÍ SADA MENŠÍHO KOTLÍKU VČ.PŘÍSLUŠENSTVÍ OBJEM 30LT.</t>
  </si>
  <si>
    <t>13.23</t>
  </si>
  <si>
    <t>STÍRACÍ RAMENO PRO RM KOTLÍK</t>
  </si>
  <si>
    <t>13.24</t>
  </si>
  <si>
    <r>
      <t>DROBNÝ INVENTÁŘ</t>
    </r>
    <r>
      <rPr>
        <sz val="8"/>
        <rFont val="Times New Roman CE"/>
        <charset val="238"/>
      </rPr>
      <t xml:space="preserve"> (hrnce, pánve, pekáče, plast.GN, kopysta, naběračky, vařečky, kastrůlky,  metličky..)</t>
    </r>
    <r>
      <rPr>
        <sz val="8"/>
        <color indexed="10"/>
        <rFont val="Times New Roman CE"/>
        <charset val="238"/>
      </rPr>
      <t xml:space="preserve"> částka 254.800,- bez DPH</t>
    </r>
  </si>
  <si>
    <t>Doprava, montáž zařízení,  instalační materiál, uvedení do provozu, zaškolení technické i kuchařské, likvidace obalů, technický dozor při finalizaci přípojek a montáži technologií</t>
  </si>
  <si>
    <t>.</t>
  </si>
  <si>
    <t> dokumentace skutečného provedení stavby</t>
  </si>
  <si>
    <t> režíjní náklady</t>
  </si>
  <si>
    <t> náklady na dopravu</t>
  </si>
  <si>
    <t> zařízení staveniště</t>
  </si>
  <si>
    <t> vybavení kotelny dle ČSN</t>
  </si>
  <si>
    <t>ks</t>
  </si>
  <si>
    <t xml:space="preserve"> štítky do kotelny dle technické zprávy       </t>
  </si>
  <si>
    <t xml:space="preserve"> štítky na dveře do kotelny dle technické zprávy       </t>
  </si>
  <si>
    <t> měření emisí</t>
  </si>
  <si>
    <t> měření hluku</t>
  </si>
  <si>
    <t> uvedení zařízení do provozu</t>
  </si>
  <si>
    <t> zaškolení obsluhy</t>
  </si>
  <si>
    <t> tlakové zkoušky topení, vody a plynu</t>
  </si>
  <si>
    <t> likvidace odpadu</t>
  </si>
  <si>
    <t> ostatní montáže nespecifikovatelné v položkách</t>
  </si>
  <si>
    <t>kpl.</t>
  </si>
  <si>
    <t> Revize plynu</t>
  </si>
  <si>
    <t> El. havarijní ventil Peveko EVPE 1050.02, G2", 230V, 50 Hz, 65W vč. 2 ks šroubení</t>
  </si>
  <si>
    <t xml:space="preserve">    od DN 65 do dn 100 barva žlutá č.6200</t>
  </si>
  <si>
    <t xml:space="preserve">    do DN 50 barva žlutá č.6200</t>
  </si>
  <si>
    <t xml:space="preserve"> Nátěry potrubí syntetické základní s dvojnásobným emailováním </t>
  </si>
  <si>
    <t>rsh. 0-6 kPa</t>
  </si>
  <si>
    <t xml:space="preserve">tlakoměrného kohoutu M 20x1.5, typ K 70-181-716 a kondenzační smyčky  </t>
  </si>
  <si>
    <t> Tlakoměr ø 100 (2,5%), typ 03388 dle ČSN 25 7210, vč. trojcestného</t>
  </si>
  <si>
    <t>DN50</t>
  </si>
  <si>
    <t>DN40</t>
  </si>
  <si>
    <t>DN32</t>
  </si>
  <si>
    <t>DN20</t>
  </si>
  <si>
    <t xml:space="preserve"> Zátka černá </t>
  </si>
  <si>
    <t>DN80</t>
  </si>
  <si>
    <t> Dno hluboce klenuté</t>
  </si>
  <si>
    <t> Nátrubek přivařovací s vnitřními závity</t>
  </si>
  <si>
    <t> Kohout vzorkovací GPL15</t>
  </si>
  <si>
    <t>DN65</t>
  </si>
  <si>
    <t>DN25</t>
  </si>
  <si>
    <t>DN15</t>
  </si>
  <si>
    <t> Kulový kohout s vnitřními závity PLYN PN4.0</t>
  </si>
  <si>
    <t>50/80</t>
  </si>
  <si>
    <t>32/50</t>
  </si>
  <si>
    <t> Redukce na potrubí</t>
  </si>
  <si>
    <t>ø 76/3 (chránička)</t>
  </si>
  <si>
    <t> Trubka ocelová závitová bezešvá dle ČSN 42 5710, vč.fitinek</t>
  </si>
  <si>
    <t>C.   Rozvod plynu</t>
  </si>
  <si>
    <t>50/13 HS</t>
  </si>
  <si>
    <t>42/13 HS</t>
  </si>
  <si>
    <t>32/13 HS</t>
  </si>
  <si>
    <t>28/13 HS</t>
  </si>
  <si>
    <t>22/13 HS</t>
  </si>
  <si>
    <t> Izolace tepelné TUBOLIT DG tl. 13 mm vč. lepidla, lepící pásky a sponek</t>
  </si>
  <si>
    <t>ø 54  tl. 30 mm</t>
  </si>
  <si>
    <t>ø 42  tl. 30 mm</t>
  </si>
  <si>
    <t>ø 35  tl. 20 mm</t>
  </si>
  <si>
    <t>ø 28  tl. 20 mm</t>
  </si>
  <si>
    <t>ø 22  tl. 20 mm</t>
  </si>
  <si>
    <t> Izolace tepelná ISOVER trubice IS-H/A  s povrch AL vč. lepící pásky</t>
  </si>
  <si>
    <t>do DN50</t>
  </si>
  <si>
    <t>HT 40</t>
  </si>
  <si>
    <t> Potrubí odpadní z novodurových trub vč. tvarovek</t>
  </si>
  <si>
    <t>50 x 8,3</t>
  </si>
  <si>
    <t>40 x 6.7</t>
  </si>
  <si>
    <t>32 x 5.4</t>
  </si>
  <si>
    <t>25 x 4.2</t>
  </si>
  <si>
    <t>20 x 3.4</t>
  </si>
  <si>
    <t> Trubka S2,5 / PN20 / SDR6, PPR vč. tvarovek</t>
  </si>
  <si>
    <t>6/4“</t>
  </si>
  <si>
    <t>5/4“</t>
  </si>
  <si>
    <t>1“</t>
  </si>
  <si>
    <t>¾“</t>
  </si>
  <si>
    <t>½“</t>
  </si>
  <si>
    <t> Trubka ocelová závitová bezešvá dle ČSN 42 5710, pozink</t>
  </si>
  <si>
    <t> Potrubní oddělovač např. Honeywell CA295-DN15</t>
  </si>
  <si>
    <t> Pojistný ventil PV25/32, 10 bar</t>
  </si>
  <si>
    <t xml:space="preserve"> Výtokový ventil T212, DN15 </t>
  </si>
  <si>
    <t> Šroubení přímé vodovodní pozinkované s vnitřními závity</t>
  </si>
  <si>
    <t>¾"</t>
  </si>
  <si>
    <t> Vodoměr na studenou vodu vč. šroubení</t>
  </si>
  <si>
    <t> Teploměr kruhový 0 – 120° C  ø 63 mm příložný</t>
  </si>
  <si>
    <t> Tlakoměr ø 100, rsh. 0 – 1,6 bar vč. kohoutu a smyčky</t>
  </si>
  <si>
    <t> Redukční ventil s tlakoměrem 6 bar</t>
  </si>
  <si>
    <t> Filtr závitový</t>
  </si>
  <si>
    <t> Zpětný ventil závitový</t>
  </si>
  <si>
    <t> Kohout kulový s vypouštěním např. GIACOMINI R250 DS</t>
  </si>
  <si>
    <t> Kulový kohout např. GIACOMINI R 850/3</t>
  </si>
  <si>
    <t xml:space="preserve"> Přípojovací armatura "flowjet" 3/4" k exp. nádobě Reflex </t>
  </si>
  <si>
    <t xml:space="preserve"> Expanzní nádoba např. Reflex, typ Refix DD, 10bar 18 l., vč. T kusu 5/4"x3/4" </t>
  </si>
  <si>
    <t> Čerpadlo např. Grundfos Alpha2 25-60N, 230V, 34W vč. 2 ks šroubení</t>
  </si>
  <si>
    <t>B.  Zdravotní technika</t>
  </si>
  <si>
    <t> Plechový nerez přechod KG ø250 na otvor ve stropě 200x300 mm</t>
  </si>
  <si>
    <t xml:space="preserve"> Odtahové větrací VZT potrubí - KG trubka ø250- délka 2,5 m </t>
  </si>
  <si>
    <t> Pohledová mřížka na vyústění přívodu vzduchu a odvětrání v kotelně  ø250 mm</t>
  </si>
  <si>
    <t> Přívodní větrací VZT potrubí - nerez trubka ø250- délka 2m</t>
  </si>
  <si>
    <t> Přívodní větrací VZT potrubí - KG trubka ø250- délka 1m+ 1m+ 1,7m + 3x koleno 90°</t>
  </si>
  <si>
    <t> Protipožární izolace přívodního VZT potrubí dle tech. zprávy v prostoruchodby VZT minerální vatou tl. 50 mm s povrchovou úprovou AL fólií</t>
  </si>
  <si>
    <t> Revize spalinové cesty</t>
  </si>
  <si>
    <t xml:space="preserve"> Nádoba na neutralizaci kondenzátu od výrobce kotlů (viz příloha) </t>
  </si>
  <si>
    <t> Plastová hadice DN 15</t>
  </si>
  <si>
    <t> Rozpěrný držák pro nerez nebo PP trubku ø 160 nerez</t>
  </si>
  <si>
    <t xml:space="preserve"> Sestava prvků odkouření se spalinovýmo klapkami od výrobce kotlů (viz příloha)  </t>
  </si>
  <si>
    <t xml:space="preserve">4.   Komíny a kouřovody, větrání </t>
  </si>
  <si>
    <t>nad DN50</t>
  </si>
  <si>
    <t>do DN 50</t>
  </si>
  <si>
    <t xml:space="preserve"> Nátěry potrubí a konstrukcí v kotelně pod izolaci antikorozní základní </t>
  </si>
  <si>
    <t>základní s 2x emailováním</t>
  </si>
  <si>
    <t> Nátěry armatur a přírubových spojů nad DN50 antikorozní</t>
  </si>
  <si>
    <t xml:space="preserve"> Nátěry potrubí syntetické základní s 2x emailováním </t>
  </si>
  <si>
    <t xml:space="preserve"> Nátěry potrubí antikorozní základní s 2x emailováním </t>
  </si>
  <si>
    <t xml:space="preserve"> 3.   Nátěry potrubí a konstrukcí</t>
  </si>
  <si>
    <t>ø 89   tl. 30 mm</t>
  </si>
  <si>
    <t>ø 60   tl. 30 mm</t>
  </si>
  <si>
    <t>ø 48   tl. 30 mm</t>
  </si>
  <si>
    <t>ø 42   tl. 30 mm</t>
  </si>
  <si>
    <t>ø 35   tl. 20 mm</t>
  </si>
  <si>
    <t>ø 28   tl. 20 mm</t>
  </si>
  <si>
    <t>ø 22   tl. 20 mm</t>
  </si>
  <si>
    <t>ø 15   tl. 20 mm</t>
  </si>
  <si>
    <t xml:space="preserve"> Izolace tepelná z minerální vaty, např. ISOVER trubice IS-H/A  s povrch AL vč. lepící pásky           </t>
  </si>
  <si>
    <t xml:space="preserve">2.   Izolace tepelné </t>
  </si>
  <si>
    <t>provedení v barvě bílé RAL 9010, PN10,  vč. připevňovacích prvků na stěnu</t>
  </si>
  <si>
    <t> Hadice napouštěcí DN 15</t>
  </si>
  <si>
    <t> Profilový materiál (pomocné konstrukce pro potrubí, závěsy)</t>
  </si>
  <si>
    <t> Manometrická smyčka a kohout pro manostat (MaR)</t>
  </si>
  <si>
    <t> Kohouty plnící a vypouštěcí    DN 15</t>
  </si>
  <si>
    <t> Teploměr kruhový 0 – 120° C  ø 63 mm do jímky</t>
  </si>
  <si>
    <t> Tlakoměr ø 100, rsh. 0 – 600 kPa vč. kohoutu a smyčky</t>
  </si>
  <si>
    <t> Gumový kompenzátor vč. 2 ks šroubení</t>
  </si>
  <si>
    <t xml:space="preserve"> Filtr závitový </t>
  </si>
  <si>
    <t xml:space="preserve"> Zpětný ventil závitový  </t>
  </si>
  <si>
    <t> Kulový kohout např. GIACOMINI R 250DS s vypouštěním</t>
  </si>
  <si>
    <t> Automatický odvzdušňovací ventil R88/1 DN10</t>
  </si>
  <si>
    <t> Ventil regulační závitový s měřícími vsuvkami, např. STAD vč. nastavení</t>
  </si>
  <si>
    <t> Nátrubek přivařovací s vnějším závitem</t>
  </si>
  <si>
    <t> Přírubový spoj s jednou přírubou</t>
  </si>
  <si>
    <t xml:space="preserve">35x1.2                    </t>
  </si>
  <si>
    <t xml:space="preserve">28x1                    </t>
  </si>
  <si>
    <t xml:space="preserve">22x1                    </t>
  </si>
  <si>
    <t xml:space="preserve">18x1                   </t>
  </si>
  <si>
    <t xml:space="preserve">15x1                    </t>
  </si>
  <si>
    <t>vč. prvků pro uložení potrubí</t>
  </si>
  <si>
    <t>měděné tvarovky budou určeny při montáži (cena tvarovak zahrnuta do montáže)</t>
  </si>
  <si>
    <t>RAL DVGW CU 047, DIN 1786, certifikát ISO 9002 se spec. ochr. vnitř. povrchu</t>
  </si>
  <si>
    <t> Měděné trubky polotvrdé (SF-Cu F37) v tyčích po 5m DVGW-GW 392,</t>
  </si>
  <si>
    <t>ø 89/3,6</t>
  </si>
  <si>
    <t> Trubka ocelová bezešvá dle ČSN 42 5715, mat. 11 353. 0 vč. tvarovek</t>
  </si>
  <si>
    <t xml:space="preserve">m </t>
  </si>
  <si>
    <t xml:space="preserve">   vč. 3 ks připojovacího šroubení (el. pohon dodávka MaR)</t>
  </si>
  <si>
    <t> Trojcestný směšovací ventil např. ESBE, typ VRG 131, DN25 (G1"), kvs 10</t>
  </si>
  <si>
    <t> Čerpadlo např. Grundfos ALPHA 2 15-60, 230V, 34W vč. 2 ks šroubemí</t>
  </si>
  <si>
    <t> Čerpadlo např. Grundfos Magna 1 40-80 F, 230V, 267W</t>
  </si>
  <si>
    <t> Čerpadlo např. Grundfos Magna 1 32-40, 230V, 73W vč. 2 ks šroubemí</t>
  </si>
  <si>
    <t xml:space="preserve"> Čerpadlo např. Grundfos Magna 3 25-80 F, 230V, 124W vč. 2 ks šroubení </t>
  </si>
  <si>
    <t> Expanzní nádoba s membránou např. Reflex N 100, 100 l, 6 bar. vč. přípoj.šroubení 1"</t>
  </si>
  <si>
    <t>(soupis referenčních použitých komponentů – samostatná část na konci specifikace)</t>
  </si>
  <si>
    <t xml:space="preserve">Komplexní dodávka 2 ks závěsných plynových kotlů a ostatních komponentů příslušenství </t>
  </si>
  <si>
    <t>1.   Strojní část - kotelna</t>
  </si>
  <si>
    <t>A.   Ústřední vytápění</t>
  </si>
  <si>
    <t>Programovatelná řídicí stanice TRONIC 2032EX</t>
  </si>
  <si>
    <t>Převodník USB-Ethernet</t>
  </si>
  <si>
    <t>Zdroj PWSP200  230/12VDC/24VDC</t>
  </si>
  <si>
    <t>Tablet- ethernet</t>
  </si>
  <si>
    <t>TRONIC CONTROL -                                                         Nad Safinou I. 449                                                                 252 42 Vestec u Prahy                     tel. 602 250 629                  e-mail.  info@tronic.cz</t>
  </si>
  <si>
    <t>Expanzní modul EBAI200 - 6AI</t>
  </si>
  <si>
    <t>Expanzní modul EBDI200 - 8DI</t>
  </si>
  <si>
    <t>Expanzní modul EBDO200 - 4DO</t>
  </si>
  <si>
    <t>SW podcentrály</t>
  </si>
  <si>
    <t>TI</t>
  </si>
  <si>
    <t>Čidlo teploty prostorové Ni 1000</t>
  </si>
  <si>
    <t xml:space="preserve">T11, T12, T5, T21, T22 </t>
  </si>
  <si>
    <t>Čidlo teploty ponorné  Ni 1000, 01DT-1CN</t>
  </si>
  <si>
    <t>délka 150mm</t>
  </si>
  <si>
    <t>jímka A-22P…</t>
  </si>
  <si>
    <t>TAR</t>
  </si>
  <si>
    <t>Čidlo teploty venkovní  Ni 1000, 01UT-1C</t>
  </si>
  <si>
    <t>P1</t>
  </si>
  <si>
    <t>Snímač tlaku v systému  ÚT,  22WP- 6bar</t>
  </si>
  <si>
    <t>výstup napěťový 0….10V</t>
  </si>
  <si>
    <t>Y1, Y2</t>
  </si>
  <si>
    <t xml:space="preserve">Třícestný regulační ventil </t>
  </si>
  <si>
    <t xml:space="preserve"> DN=25, kv=10</t>
  </si>
  <si>
    <t>Servopohon 24V, 0….10V</t>
  </si>
  <si>
    <t>EV</t>
  </si>
  <si>
    <t>Elektromagnetický uzavírací ventil pro doplňování</t>
  </si>
  <si>
    <t>DN8, PN6, 230V</t>
  </si>
  <si>
    <t>TATV</t>
  </si>
  <si>
    <t>Termostat kapilárový rozsah  30…90°C</t>
  </si>
  <si>
    <t>KRPROTECT</t>
  </si>
  <si>
    <t>QA-CH4</t>
  </si>
  <si>
    <t>Detektor CH4 - SE-21-230D</t>
  </si>
  <si>
    <t>QA-CO</t>
  </si>
  <si>
    <t>Detektor CO - SE-159E-CO</t>
  </si>
  <si>
    <t>LA</t>
  </si>
  <si>
    <t>Snímač zaplavení DZ3</t>
  </si>
  <si>
    <t>elektrody DS</t>
  </si>
  <si>
    <t>STOP</t>
  </si>
  <si>
    <t>Stop tlačítko u vchodu čevené</t>
  </si>
  <si>
    <t>H1</t>
  </si>
  <si>
    <t>Signální světlo na stěnu - vně kotelny</t>
  </si>
  <si>
    <t>MAR</t>
  </si>
  <si>
    <t>Skříňový rozvaděč 1500x800x300</t>
  </si>
  <si>
    <t xml:space="preserve">Řídící systém </t>
  </si>
  <si>
    <t>Vybavení:</t>
  </si>
  <si>
    <t>Pojistkové odpojovače skleněných pojistek</t>
  </si>
  <si>
    <t>Jističe 6B/1</t>
  </si>
  <si>
    <t>Jističe 16B/3</t>
  </si>
  <si>
    <t>Jističe 10B/1</t>
  </si>
  <si>
    <t>Jističe 6B/2</t>
  </si>
  <si>
    <t>Jističe 2B/1</t>
  </si>
  <si>
    <t>Jističe 6C/1  + pomocné  kontakty</t>
  </si>
  <si>
    <t xml:space="preserve">Pomocná relé </t>
  </si>
  <si>
    <t>Zásuvka do rozvaděče</t>
  </si>
  <si>
    <t xml:space="preserve">Trafo230/24V, 50VA </t>
  </si>
  <si>
    <t>Přepěťová ochrana III stupně - SELTEC</t>
  </si>
  <si>
    <t>Pojistkový odpojovač OP10, pojistky 3x20A</t>
  </si>
  <si>
    <t>H2</t>
  </si>
  <si>
    <t>Signálka žlutá na rozvaděči</t>
  </si>
  <si>
    <t>Signálka zelená na rozvaděči</t>
  </si>
  <si>
    <t>SA01</t>
  </si>
  <si>
    <t>Tlačítkový ovladač na rozvaděči červený - stop</t>
  </si>
  <si>
    <t>Tlačítkový ovladač na rozvaděči černý - reset</t>
  </si>
  <si>
    <t>Hlavní vypínač 40A</t>
  </si>
  <si>
    <t>Stykač</t>
  </si>
  <si>
    <t>Kabely a montáže</t>
  </si>
  <si>
    <t>Dodávka kabelů včetně nosné části a pomocného materiálu.</t>
  </si>
  <si>
    <t>JQTQ 2x0,8</t>
  </si>
  <si>
    <t>JQTQ 4x0,8</t>
  </si>
  <si>
    <t>JQTQ 7x0,8</t>
  </si>
  <si>
    <t>CYKY 3x1,5</t>
  </si>
  <si>
    <t>Ukončení veškeré výše uvedené kabeláže</t>
  </si>
  <si>
    <t>Odzkoušení a oživení přístrojů MaR</t>
  </si>
  <si>
    <t>Výchozí revize</t>
  </si>
  <si>
    <t>Komplexní zkouška</t>
  </si>
  <si>
    <t> Kohouty plnící a vypouštěcí DN 15 s hadicovým nástavcem</t>
  </si>
  <si>
    <t> Automatický odvdušňovací ventil DN 10</t>
  </si>
  <si>
    <t> Demontáže v rozsahu dle dokumentace</t>
  </si>
  <si>
    <t>měděné tvarovky budou určeny při montáži (cena tvarovek zahrnuta do montáže)</t>
  </si>
  <si>
    <t>35x1,2</t>
  </si>
  <si>
    <t> Závěsy pro potrubí, pomocný montážní materiál</t>
  </si>
  <si>
    <t> Ocelová desková tělesa např. KORADO v provedení VENTIL KOMPAKT (spodní připojení)</t>
  </si>
  <si>
    <t xml:space="preserve">s integrovaným ventilovým spodkem s možností přednastavení pro montáž termostatické </t>
  </si>
  <si>
    <t>hlavice, provedení v barvě bílé RAL 9010, PN10,  vč. připevňovacích prvků na stěnu</t>
  </si>
  <si>
    <t>10VK-540</t>
  </si>
  <si>
    <t>10VK-660</t>
  </si>
  <si>
    <t>11VK-580</t>
  </si>
  <si>
    <t>11VK-590</t>
  </si>
  <si>
    <t>11VK-650</t>
  </si>
  <si>
    <t>11VK-670</t>
  </si>
  <si>
    <t>11VK-6120</t>
  </si>
  <si>
    <t>11VK-6160</t>
  </si>
  <si>
    <t>11VK-6200</t>
  </si>
  <si>
    <t>11VK-960</t>
  </si>
  <si>
    <t>21VK-5100</t>
  </si>
  <si>
    <t>21VK-5120</t>
  </si>
  <si>
    <t>21VK-9100</t>
  </si>
  <si>
    <t> Ocelová desková tělesa např. KORADO v provedení KLASIK</t>
  </si>
  <si>
    <t>10-450</t>
  </si>
  <si>
    <t>10-550</t>
  </si>
  <si>
    <t>10-660</t>
  </si>
  <si>
    <t>11-540</t>
  </si>
  <si>
    <t>11-680</t>
  </si>
  <si>
    <t>21-950</t>
  </si>
  <si>
    <t>21-980</t>
  </si>
  <si>
    <t>21-990</t>
  </si>
  <si>
    <t xml:space="preserve"> Termostatická hlavice např. Heimeier s vestavěným čidlem pro tělesa VK </t>
  </si>
  <si>
    <t> Termostatická hlavice Heimeier s vestavěným čidlem, typ K</t>
  </si>
  <si>
    <t xml:space="preserve"> Šroubení dvojité pro připojení otopných těles VK, přímé </t>
  </si>
  <si>
    <t xml:space="preserve"> Šroubení svěrné pro napojení na měď </t>
  </si>
  <si>
    <t> Radiátorový ventil např. Heimeier V-exakt II DN15 - PŘÍMÝ</t>
  </si>
  <si>
    <t> Radiátorové uzavírací šroubení DN15 - PŘÍMÉ</t>
  </si>
  <si>
    <t> Ochranná návleková hadice pro trubky vedené v podlaze a ve zdi, materiál PE</t>
  </si>
  <si>
    <t>s povrchovou bezešvou modrou fólií, vnitřní úprava fólie proti protržení trubkou, 4mm</t>
  </si>
  <si>
    <t>TL-12/15 SR PLUS</t>
  </si>
  <si>
    <t>TL-18 SR PLUS</t>
  </si>
  <si>
    <t>TL-22 SR PLUS</t>
  </si>
  <si>
    <t>TL-28 SR PLUS</t>
  </si>
  <si>
    <t>TL-35 SR PLUS</t>
  </si>
  <si>
    <t> Tepelná izolace trubice Tubolit DG</t>
  </si>
  <si>
    <t>15/13</t>
  </si>
  <si>
    <t xml:space="preserve"> Izol. trubice ze skelných vláken s povrch AL vč. lepící pásky, min λ=0.038W/m.K         </t>
  </si>
  <si>
    <t>ø 18   tl. 20 mm</t>
  </si>
  <si>
    <t xml:space="preserve">3.   Nátěry </t>
  </si>
  <si>
    <t>do DN25</t>
  </si>
  <si>
    <t>bm</t>
  </si>
  <si>
    <t>Vypracování dokumentace skutečného provedení</t>
  </si>
  <si>
    <t xml:space="preserve">Požární dohled po ukončení montážních a svářečských prací </t>
  </si>
  <si>
    <t>ostatní montáže nespecifikovatelné v položkách</t>
  </si>
  <si>
    <t>likvidace odpadu - odvoz do šrotu a na skládku</t>
  </si>
  <si>
    <t>tlakové zkoušky topení</t>
  </si>
  <si>
    <t>zaregulování otopné soustavy</t>
  </si>
  <si>
    <t>topné zkoušky otopné soustavy</t>
  </si>
  <si>
    <t>Základové desky ze ŽB bez zvýšených nároků na prostředí tř. C 20/25</t>
  </si>
  <si>
    <t>273321411</t>
  </si>
  <si>
    <t>((5,165*8,246-1,35*1,95*2)+(8,79*2,56))*1,05</t>
  </si>
  <si>
    <t>((5,0*5,565-1,35*2,8-1,35*1,95)+(8,49*5,835-1,6*1,95*2-1,6*1,2*2))*1,05</t>
  </si>
  <si>
    <t>deska fasádní polystyrénová EPS 70 F 1000 x 500 x 200 mm</t>
  </si>
  <si>
    <t>283759540</t>
  </si>
  <si>
    <t>15,242</t>
  </si>
  <si>
    <t xml:space="preserve">1.1 Sestavná klimatizační jednotka pro přívod a odvod vzduchu. </t>
  </si>
  <si>
    <t xml:space="preserve">     ks</t>
  </si>
  <si>
    <t xml:space="preserve">a) Skladba jednotky - přívod vzduchu   :  </t>
  </si>
  <si>
    <t xml:space="preserve">TL-tlumící vložka </t>
  </si>
  <si>
    <t>KL1-klapka se servopohonem</t>
  </si>
  <si>
    <t>F1 - G3 deskový</t>
  </si>
  <si>
    <t xml:space="preserve">F2 - M5 kapsový </t>
  </si>
  <si>
    <t xml:space="preserve">V1- ZZT - deskový </t>
  </si>
  <si>
    <t>V2- přímý výparník / kondenzátor (R410)</t>
  </si>
  <si>
    <t>V3-teplovodní dohřívač</t>
  </si>
  <si>
    <t xml:space="preserve">VP-ventilátor přívodu vzduchu s přímým pohonem + FM </t>
  </si>
  <si>
    <t>b) odvod vzduchu  :</t>
  </si>
  <si>
    <t>F3 - vložka prop záchyt mastných aerosolů + G3</t>
  </si>
  <si>
    <t>F4 - F4 kapsový</t>
  </si>
  <si>
    <t xml:space="preserve">VOP-ventilátor odvodu vzduchu s přímým pohonem + FM </t>
  </si>
  <si>
    <t>Výkony jednotky  :  Qvp=11500 m3.h-1, Qvo=11500 m3.h-1</t>
  </si>
  <si>
    <t>1.2 Buňka tlumiče hluku G200x400x2000 (vertikální montáž)</t>
  </si>
  <si>
    <t>1.3 Buňka tlumiče hluku G200x500x2000 (horizontální montáž)</t>
  </si>
  <si>
    <t>1.5 Vířivý anemostat VVKR A-S-625x54 s plenum boxem</t>
  </si>
  <si>
    <t>1.6 Vířivý anemostat VVKR A-S-400x16 s plenum boxem</t>
  </si>
  <si>
    <t xml:space="preserve">1.7 Akumulační zákryt A s rozměry 1800x1000x450 mm </t>
  </si>
  <si>
    <t xml:space="preserve">výbava  :  labyrintové lapače tuku, osvětlení pracovní plochy, svod   </t>
  </si>
  <si>
    <t>kondenzatu,</t>
  </si>
  <si>
    <t>průtok vzduchu :  2300 m3.h-1, přípojka 400x315/50 mm</t>
  </si>
  <si>
    <t>materiál  :  nerez</t>
  </si>
  <si>
    <t xml:space="preserve">1.8 Akumulační zákryt B s rozměry 1800x1000x450 mm  </t>
  </si>
  <si>
    <t xml:space="preserve">1.9 Akumulační zákryt C s rozměry 1000x1000x450 mm </t>
  </si>
  <si>
    <t>průtok vzduchu :  1300 m3.h-1, přípojka 250x250/50 mm</t>
  </si>
  <si>
    <t xml:space="preserve">1.10 Akumulační zákryt D s rozměry 1000x1000x450 mm </t>
  </si>
  <si>
    <t xml:space="preserve">1.10 Akumulační zákryt E s rozměry 2900x1000x450 mm pro průtok </t>
  </si>
  <si>
    <t>průtok vzduchu :  3700 m3.h-1, přípojka 630x315/50 mm</t>
  </si>
  <si>
    <t xml:space="preserve">1.12 Akumulační zákryt F s rozměry 1350x1000x450 mm </t>
  </si>
  <si>
    <t>průtok vzduchu :  1350 m3.h-1, přípojka 400x250/50 mm</t>
  </si>
  <si>
    <t xml:space="preserve">1.13 Akumulační zákryt G s rozměry 900x850x450 mm </t>
  </si>
  <si>
    <t>průtok vzduchu :  420 m3.h-1, přípojka 160/50 mm</t>
  </si>
  <si>
    <t>1.14 Uzavírací klapka ovládaná servopohonem, rozměr 400x315 (O,Z)</t>
  </si>
  <si>
    <t>1.15 Uzavírací klapka ovládaná servopohonem, rozměr 250x250 (O,Z)</t>
  </si>
  <si>
    <t>1.16 Uzavírací klapka ovládaná servopohonem, rozměr 630x315 (O,Z)</t>
  </si>
  <si>
    <t>1.17 Uzavírací klapka ovládaná servopohonem, rozměr 400x250 (O,Z)</t>
  </si>
  <si>
    <t>1.18 Uzavírací klapka ovládaná servopohonem, rozměr 160 (O,Z)</t>
  </si>
  <si>
    <t>1.19 Dvouřadá výustka NOVA A-2-3-300x150-R1-UR-V</t>
  </si>
  <si>
    <t>1.20 Jednořadá výustka NOVA A-1-3-300x150-R1-UR-V</t>
  </si>
  <si>
    <t xml:space="preserve">1.21 Požární klapka PKIR-3G EI60S-250DV2 </t>
  </si>
  <si>
    <t>1.22 Uzavírací klapka TUNE-R-250-2-MO</t>
  </si>
  <si>
    <t>1.23 Stěnová mřížka NOVA L-1-2-600x200-UR-H-1-17.5, bílá</t>
  </si>
  <si>
    <t xml:space="preserve">1.24 Výfuková hlavice - atypická, pro průtok 11500 m3.h-1 </t>
  </si>
  <si>
    <t>1.25 Sací hlavice pro průtok 11500 m3.h-1</t>
  </si>
  <si>
    <t xml:space="preserve">a regulátorem REE1 </t>
  </si>
  <si>
    <t xml:space="preserve">1.27 Zpětná klapka RSK125 </t>
  </si>
  <si>
    <t xml:space="preserve">1.28 Talířový ventil pro odvod vzduchu, kovový, průměr 80 mm </t>
  </si>
  <si>
    <t xml:space="preserve">1.29 Talířový ventil pro odvod vzduchu, kovový, průměr125 mm </t>
  </si>
  <si>
    <t xml:space="preserve">1.30 Mřížka na fasádu 160x160 mm </t>
  </si>
  <si>
    <t>1.31-39 Volné pozice</t>
  </si>
  <si>
    <t>1.40 Potrubí čtyřhranného průřezu</t>
  </si>
  <si>
    <t>do obvodu 3000/50 % tvarovek</t>
  </si>
  <si>
    <t xml:space="preserve">    bm</t>
  </si>
  <si>
    <t>do obvodu 2630/30 % tvarovek</t>
  </si>
  <si>
    <t>do obvodu 1890/30 % tvarovek</t>
  </si>
  <si>
    <t>1.41 Potrubí kruhového průřezu - SPIRO</t>
  </si>
  <si>
    <t>do průměru 315/30 % tvarovek</t>
  </si>
  <si>
    <t>do obvodu 250/30 % tvarovek</t>
  </si>
  <si>
    <t>do obvodu 160/30 % tvarovek</t>
  </si>
  <si>
    <t>1.42 Izolační návleky na  potrubí SPIRO</t>
  </si>
  <si>
    <t>do průměru 315</t>
  </si>
  <si>
    <t>do průměru 250</t>
  </si>
  <si>
    <t>do průměru 160</t>
  </si>
  <si>
    <t xml:space="preserve">Montáž zařízení - 20% z dodávky </t>
  </si>
  <si>
    <t xml:space="preserve">2.1 Kompaktní, podstropní, větrací jednotka pro přívod a odvod vzduchu. </t>
  </si>
  <si>
    <t xml:space="preserve">Skladba jednotky - přívod vzduchu :  </t>
  </si>
  <si>
    <t xml:space="preserve">F1 - M5 kapsový </t>
  </si>
  <si>
    <t xml:space="preserve">V1- ZZT - rotační </t>
  </si>
  <si>
    <t>VP-ventilátor přívodu vzduchu s přímým pohonem (EC motor)</t>
  </si>
  <si>
    <t>V2-teplovodní dohřívač</t>
  </si>
  <si>
    <t>VO-ventilátor přívodu vzduchu s přímým pohonem (EC motor)</t>
  </si>
  <si>
    <t>Výkony jednotky  :  Qvp=1100 m3.h-1, Qvo=1100 m3.h-1</t>
  </si>
  <si>
    <t>2.2 Přímý výparník / kondenzátor DXRE 600x350-3-2.5</t>
  </si>
  <si>
    <t>2.3 Uzavírací klapka TUNE-R-315-2-MO</t>
  </si>
  <si>
    <t xml:space="preserve">2.4 Požární klapka PKIR-3G EI60S-315-DV2 </t>
  </si>
  <si>
    <t>2.5 Dvouřadá výustka NOVA A-2-3-300x150-R1-UR-V</t>
  </si>
  <si>
    <t>2.6 Jednořadá výustka NOVA A-1-3-500x150-R1-UR-V</t>
  </si>
  <si>
    <t xml:space="preserve">2.7 Výfuková hlavice pro průtok 1100 m3.h-1 </t>
  </si>
  <si>
    <t>2.8 Sací hlavice pro průtok 1100 m3.h-1</t>
  </si>
  <si>
    <t>1.25-39 Volné pozice</t>
  </si>
  <si>
    <t>2.40 Potrubí čtyřhranného průřezu</t>
  </si>
  <si>
    <t>do obvodu 1890/50 % tvarovek</t>
  </si>
  <si>
    <t>do obvodu 1500/30 % tvarovek</t>
  </si>
  <si>
    <t>2.41-49 Volné pozice</t>
  </si>
  <si>
    <t>2.41 Potrubí kruhového průřezu - SPIRO</t>
  </si>
  <si>
    <t>2.43 Izolační návleky na  potrubí SPIRO</t>
  </si>
  <si>
    <t>2.44 Ohebné trouby - tlumiče</t>
  </si>
  <si>
    <t xml:space="preserve">3.1 Kompaktní větrací jednotka pro přívod a odvod vzduchu. </t>
  </si>
  <si>
    <t>3.2 Přímý výparník / kondenzátor DXRE 600x350-3-2.5</t>
  </si>
  <si>
    <t>3.3 Uzavírací klapka TUNE-R-315-2-MO</t>
  </si>
  <si>
    <t>3.5 Dvouřadá výustka NOVA A-2-3-300x150-R1-UR-V</t>
  </si>
  <si>
    <t>3.6 Jednořadá výustka NOVA A-1-3-500x150-R1-UR-V</t>
  </si>
  <si>
    <t xml:space="preserve">3.7 Výfuková hlavice pro průtok 1100 m3.h-1 </t>
  </si>
  <si>
    <t>3.8 Sací hlavice pro průtok 1100 m3.h-1</t>
  </si>
  <si>
    <t>3.25-39 Volné pozice</t>
  </si>
  <si>
    <t>3.40 Potrubí čtyřhranného průřezu</t>
  </si>
  <si>
    <t>3.41-49 Volné pozice</t>
  </si>
  <si>
    <t>3.41 Potrubí kruhového průřezu - SPIRO</t>
  </si>
  <si>
    <t>3.42 Izolační návleky na  potrubí SPIRO</t>
  </si>
  <si>
    <t>3.43 Ohebné trouby - tlumiče</t>
  </si>
  <si>
    <t xml:space="preserve">4.1 Kompaktní větrací jednotka pro přívod a odvod vzduchu. </t>
  </si>
  <si>
    <t>Výkony jednotky  :  Qvp=2070 m3.h-1, Qvo=2070 m3.h-1</t>
  </si>
  <si>
    <t>4.2 Přímý výparník / kondenzátor DXRE 600x350-3-2.5</t>
  </si>
  <si>
    <t>4.3 Uzavírací klapka TUNE-R-400-2-MO</t>
  </si>
  <si>
    <t>4.4 Dvouřadá výustka NOVA A-2-3-500x150-R1-UR-V</t>
  </si>
  <si>
    <t>4.5 Jednořadá výustka NOVA A-1-3-300x150-R1-UR-V</t>
  </si>
  <si>
    <t>4.6 Jednořadá výustka NOVA A-1-3-500x150-R1-UR-V</t>
  </si>
  <si>
    <t xml:space="preserve">4.7 Výfuková hlavice pro průtok 2070 m3.h-1 </t>
  </si>
  <si>
    <t>4.8 Sací hlavice pro průtok 2070 m3.h-1</t>
  </si>
  <si>
    <t>4.9-39 Volné pozice</t>
  </si>
  <si>
    <t>4.40 Potrubí čtyřhranného průřezu</t>
  </si>
  <si>
    <t>4.41-49 Volné pozice</t>
  </si>
  <si>
    <t>do průměru 400/30 % tvarovek</t>
  </si>
  <si>
    <t>do obvodu 200/30 % tvarovek</t>
  </si>
  <si>
    <t xml:space="preserve">     bm</t>
  </si>
  <si>
    <t>5.1 Ventilátor K160XL (Qv=380 m3.h-1) se 2 manžetami FK160</t>
  </si>
  <si>
    <t xml:space="preserve">5.2 Zpětná klapka RSK160 </t>
  </si>
  <si>
    <t xml:space="preserve">5.3 Talířový ventil pro odvod vzduchu, kovový, průměr 100 mm </t>
  </si>
  <si>
    <t>5.4 Jednořadá výustka NOVA L-1-3-300x150-R1-UR-V-17.5-0</t>
  </si>
  <si>
    <t xml:space="preserve">5.5 Výfuková hlavice pro průtok 380 m3.h-1 </t>
  </si>
  <si>
    <t>5.6-19 Volné pozice</t>
  </si>
  <si>
    <t>5.20 Potrubí kruhového průřezu - SPIRO</t>
  </si>
  <si>
    <t>do průměru 160/30 % tvarovek</t>
  </si>
  <si>
    <t>do průměru 100/30 % tvarovek</t>
  </si>
  <si>
    <t>5.21 Ventilátor K100M (Qv=80 m3.h-1) se 2 manžetami FK100</t>
  </si>
  <si>
    <t xml:space="preserve">5.22 Zpětná klapka RSK100 </t>
  </si>
  <si>
    <t xml:space="preserve">5.23 Talířový ventil pro odvod vzduchu, kovový, průměr 100 mm </t>
  </si>
  <si>
    <t xml:space="preserve">5.24 Výfuková hlavice pro průtok 80 m3.h-1 </t>
  </si>
  <si>
    <t>5.25-39 Volné pozice</t>
  </si>
  <si>
    <t>5.40 Potrubí kruhového průřezu - SPIRO</t>
  </si>
  <si>
    <t>do průměru 100/20 % tvarovek</t>
  </si>
  <si>
    <t>Tepelné čerpadlo pro VZT/CH jednotku č.1.1 - kuchyně</t>
  </si>
  <si>
    <t>6.1.2 a) Cu potrubí   :</t>
  </si>
  <si>
    <t>plynné chladivo  -  průměr 9,.53 mm</t>
  </si>
  <si>
    <t>kapalné chladivo  -  průměr 15.90 mm</t>
  </si>
  <si>
    <t xml:space="preserve">6.1.2 b) Tepelné izolace Cu potrubí s chladivem   </t>
  </si>
  <si>
    <t xml:space="preserve">6.1.2 c) Materiál na závěsy potrubí, kotevní materiál </t>
  </si>
  <si>
    <t xml:space="preserve">     kg</t>
  </si>
  <si>
    <t xml:space="preserve">6.1.2 d) Doplnění chladiva  </t>
  </si>
  <si>
    <t>6.1.2 e) Pryžové silentbloky pod skříň tepelného čerpadla</t>
  </si>
  <si>
    <t xml:space="preserve">6.1.2 f) Pružná spojka do Cu potrubí - průměr 12.70 mm </t>
  </si>
  <si>
    <t xml:space="preserve">6.1.2 g) Pružná spojka do Cu potrubí - průměr 25.40 mm </t>
  </si>
  <si>
    <t>6.1.3 Výměník na výtlaku z jednotky VZT/CH poz. č. 1.1</t>
  </si>
  <si>
    <t>(výměník součástí dodávky jednotky)</t>
  </si>
  <si>
    <t>6.1.4 Konzola pro ukotvení tepelného čerpadla na vnější stěnu objektu</t>
  </si>
  <si>
    <t>6.1.5 Napájení, jištění, hlavní vypínač</t>
  </si>
  <si>
    <t>Tepelné čerpadlo pro VZT/CH jednotku č.2.1 - knihovna</t>
  </si>
  <si>
    <t>6.2.2 a) Cu potrubí   :</t>
  </si>
  <si>
    <t>plynné chladivo  -  průměr 9.53 mm</t>
  </si>
  <si>
    <t xml:space="preserve">6.2.2 b) Tepelné izolace Cu potrubí s chladivem   </t>
  </si>
  <si>
    <t xml:space="preserve">6.2.2 c) Instalační rošty a lišty </t>
  </si>
  <si>
    <t xml:space="preserve">6.2.2 d) Doplnění chladiva  </t>
  </si>
  <si>
    <t>6.2.2 e) Pryžové silentbloky pod skříň tepelného čerpadla</t>
  </si>
  <si>
    <t xml:space="preserve">6.2.2 f) Pružná spojka do Cu potrubí - průměr 9.53 mm </t>
  </si>
  <si>
    <t xml:space="preserve">6.2.2 g) Pružná spojka do Cu potrubí - průměr 15.90 mm </t>
  </si>
  <si>
    <t>6.2.3 Přímý výparník / kondenzátor DXRE na výtlaku z jednotky</t>
  </si>
  <si>
    <t>č. poz. 2.1 (výměník DXRE je součástí dodávky VZT/CH č.2)</t>
  </si>
  <si>
    <t>6.2.4 Konzola pro ukotvení tepelného čerpadla na vnější stěnu objektu</t>
  </si>
  <si>
    <t>6.2.5 Napájení, jištění, hlavní vypínač</t>
  </si>
  <si>
    <t>Tepelné čerpadlo pro VZT/CH jednotku č.3.1 - jídelna</t>
  </si>
  <si>
    <t>6.3.2 a) Cu potrubí   :</t>
  </si>
  <si>
    <t xml:space="preserve">6.3.2 b) Tepelné izolace Cu potrubí s chladivem   </t>
  </si>
  <si>
    <t xml:space="preserve">6.3.2 d) Doplnění chladiva  </t>
  </si>
  <si>
    <t>6.3.2 e) Pryžové silentbloky pod skříň tepelného čerpadla</t>
  </si>
  <si>
    <t xml:space="preserve">6.3.2 f) Pružná spojka do Cu potrubí - průměr 9.53 mm </t>
  </si>
  <si>
    <t xml:space="preserve">6.3.2 g) Pružná spojka do Cu potrubí - průměr 15.90 mm </t>
  </si>
  <si>
    <t>6.3.3 Přímý výparník / kondenzátor DXRE na výtlaku z jednotky</t>
  </si>
  <si>
    <t>č. poz. 3.1 (výměník DXRE je součástí dodávky VZT/CH č.3)</t>
  </si>
  <si>
    <t>6.3.4 Konzola pro ukotvení tepelného čerpadla na vnější stěnu objektu</t>
  </si>
  <si>
    <t>6.3.5 Napájení, jištění, hlavní vypínač</t>
  </si>
  <si>
    <t>Tepelné čerpadlo pro VZT/CH jednotku č.4.1 - klub</t>
  </si>
  <si>
    <t>6.4.2 a) Cu potrubí   :</t>
  </si>
  <si>
    <t xml:space="preserve">6.4.2 b) Tepelné izolace Cu potrubí s chladivem   </t>
  </si>
  <si>
    <t xml:space="preserve">6.4.2 d) Doplnění chladiva  </t>
  </si>
  <si>
    <t>6.4.2 e) Pryžové silentbloky pod skříň tepelného čerpadla</t>
  </si>
  <si>
    <t xml:space="preserve">6.4.2 f) Pružná spojka do Cu potrubí - průměr 9.53 mm </t>
  </si>
  <si>
    <t>6.4.3 Přímý výparník / kondenzátor DXRE na výtlaku z jednotky</t>
  </si>
  <si>
    <t>č. poz. 4.1 (výměník DXRE je součástí dodávky VZT/CH č.4)</t>
  </si>
  <si>
    <t>6.4.4 Konzola pro ukotvení tepelného čerpadla na vnější stěnu objektu</t>
  </si>
  <si>
    <t>6.4.5 Napájení, jištění, hlavní vypínač</t>
  </si>
  <si>
    <t>Zařízení č.7 - pomocný montážní materiál - celkem</t>
  </si>
  <si>
    <t>POLOŽKOVÝ ROZPOČET</t>
  </si>
  <si>
    <t>00 - BOURACÍ PRÁCE</t>
  </si>
  <si>
    <t>01 - ZEMNÍ PRÁCE</t>
  </si>
  <si>
    <t>02 - ZALOŽENÍ, MONOLITICKÉ A PREFA KCE</t>
  </si>
  <si>
    <t>03 - ZDĚNÉ KONSTRUKCE, SDK PŘÍČKY</t>
  </si>
  <si>
    <t>04 - STŘEŠNÍ KONSTRUKCE</t>
  </si>
  <si>
    <t>05 - VÝPLNĚ OTVORŮ</t>
  </si>
  <si>
    <t>06 - KLEMPÍŘSKÉ  KONSTRUKCE</t>
  </si>
  <si>
    <t>07 - ZÁMEČNICKÉ, OSTATNÍ KONSTRUKCE</t>
  </si>
  <si>
    <t>08 - VNITŘNÍ POVRCHOVÉ ÚPRAVY</t>
  </si>
  <si>
    <t>09 - VNĚJŠÍ POVRCHOVÉ ÚPRAVY</t>
  </si>
  <si>
    <t>10 - KOMUNIKACE A ZPEVNĚNÉ PLOCHY</t>
  </si>
  <si>
    <t xml:space="preserve">11 - VRN </t>
  </si>
  <si>
    <t>12 - Zdravotechnika (VOD, KAN a PLYN)</t>
  </si>
  <si>
    <t xml:space="preserve">ks </t>
  </si>
  <si>
    <r>
      <t xml:space="preserve">STAVEBNÍ SOKL OKOLO ŠKRABKY- VYVÝŠENÍ - </t>
    </r>
    <r>
      <rPr>
        <b/>
        <sz val="8"/>
        <color rgb="FFFF0000"/>
        <rFont val="Times New Roman CE"/>
        <charset val="238"/>
      </rPr>
      <t>dodávka stavby</t>
    </r>
  </si>
  <si>
    <t>1.PP - INVENTÁŘ, doprava a montáž</t>
  </si>
  <si>
    <t>14 - Plynová kotelna</t>
  </si>
  <si>
    <t>D. Ostatní náklady</t>
  </si>
  <si>
    <t>15 - MaR</t>
  </si>
  <si>
    <t>Přístroje (PODSTANICE RMAR)</t>
  </si>
  <si>
    <t>1. Ventily a hlavice</t>
  </si>
  <si>
    <t>B. Ostatní náklady</t>
  </si>
  <si>
    <t>16 - Ústřední vytápění</t>
  </si>
  <si>
    <t xml:space="preserve">1.26 Ventilátor K125XL (Qv=160 m3.h-1) se 2 manžetami FK125 a regulátorem REE1 </t>
  </si>
  <si>
    <t>A. Zařízení VZT/CH č.1 - větrání kuchyně</t>
  </si>
  <si>
    <t>B. Zařízení VZT/CH č.2 - větrání knihovny</t>
  </si>
  <si>
    <t>C. Zařízení VZT/CH č.3 - větrání jídelny</t>
  </si>
  <si>
    <t>D. Zařízení VZT/CH č.4 - větrání klubu</t>
  </si>
  <si>
    <t>E. Zařízení VZT/CH č.5 - hygienická zařízení v 1.NP a 2.NP</t>
  </si>
  <si>
    <t>F. Zařízení VZT/CH č.6 - tepelná čerpadla pro vzduchotechniku</t>
  </si>
  <si>
    <r>
      <t xml:space="preserve">6.1.1 Tepelné čerpadlo s inverterem, provedení vzduch-R410A-vzduch, </t>
    </r>
    <r>
      <rPr>
        <b/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/>
    </r>
  </si>
  <si>
    <t xml:space="preserve"> chladící výkon 45 kW, topný výkon 50 kW, včetně regulace výkonu, zvláštní výbava - akustický obal kompresoru.  </t>
  </si>
  <si>
    <t xml:space="preserve">chladící výkon 9 kW, topný výkon 9 kW, včetně regulace výkonu, zvláštní výbava - akustický obal kompresoru.     </t>
  </si>
  <si>
    <r>
      <t xml:space="preserve">6.2.1 Tepelné čerpadlo s inverterem, provedení vzduch-R410A-vzduch, </t>
    </r>
    <r>
      <rPr>
        <b/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 xml:space="preserve"> </t>
    </r>
  </si>
  <si>
    <r>
      <t xml:space="preserve">6.3.1 Tepelné čerpadlo s inverterem, provedení vzduch-R410A-vzduch, </t>
    </r>
    <r>
      <rPr>
        <b/>
        <sz val="10"/>
        <rFont val="Arial CE"/>
        <family val="2"/>
        <charset val="238"/>
      </rPr>
      <t/>
    </r>
  </si>
  <si>
    <t xml:space="preserve">  chladící výkon 9 kW, topný výkon 9 kW, včetně regulace výkonu, zvláštní výbava - akustický obal kompresoru.     </t>
  </si>
  <si>
    <r>
      <t xml:space="preserve">6.4.1 Tepelné čerpadlo s inverterem, provedení vzduch-R410A-vzduch, </t>
    </r>
    <r>
      <rPr>
        <b/>
        <sz val="10"/>
        <rFont val="Arial CE"/>
        <family val="2"/>
        <charset val="238"/>
      </rPr>
      <t/>
    </r>
  </si>
  <si>
    <t xml:space="preserve">  chladící výkon 14 kW, topný výkon 15.40 kW, včetně regulace výkonu, zvláštní výbava - akustický obal kompresoru.     </t>
  </si>
  <si>
    <t>E. Zařízení č.7 - montáž a pomocný montážní materiál</t>
  </si>
  <si>
    <t>13 - Gastrotechnologie</t>
  </si>
  <si>
    <t>17 - Vzduchotechnika</t>
  </si>
  <si>
    <t>18 - Elektroinstalace</t>
  </si>
  <si>
    <t>A. Silnoproudé instalace</t>
  </si>
  <si>
    <t>1. Základní elektroinstalační materiál</t>
  </si>
  <si>
    <t>Doplňující pospojování technologie</t>
  </si>
  <si>
    <t>Místní doplňující pospojování</t>
  </si>
  <si>
    <t>Přepínač křížový pod omítku řaz.7, 250V/10A, IP44, vč. Krytu, rámečku a přístrojové krabice pro zapuštění.</t>
  </si>
  <si>
    <t>Přepínač křížový pod omítku řaz.7, 250V/10A vč. Krytu, rámečku a přístrojové krabice pro zapuštění.</t>
  </si>
  <si>
    <t>Přepínač seriový pod omítku řaz.5, 250V/10A vč. Krytu, rámečku a přístrojové krabice pro zapuštění.</t>
  </si>
  <si>
    <t>Přepínač seriový pod omítku řaz.5, 250V/10A, IP44,  vč. Krytu, rámečku a přístrojové krabice pro zapuštění.</t>
  </si>
  <si>
    <t>Přepínač střídavý dvojitý pod omítku řaz.6+6, 250V/10A vč. Krytu,rámečku a přístrojové krabice pro zapuštění.</t>
  </si>
  <si>
    <t>Přepínač střídavý dvojitý pod omítku řaz.6+6, 250V/10A, IP44, vč. Krytu,rámečku a přístrojové krabice pro zapuštění.</t>
  </si>
  <si>
    <t>Přepínač střídavý jednoduchý pod omítku řaz.6, 250V/10A vč. Krytu,rámečku a přístrojové krabice pro zapuštění.</t>
  </si>
  <si>
    <t>Přepínač střídavý jednoduchý pod omítku řaz.6, 250V/10A, IP44, vč. Krytu,rámečku a přístrojové krabice pro zapuštění.</t>
  </si>
  <si>
    <t>Přítomnostní pohybový senzor stropní releový dvoukanálový,1.kan 230V/16A, 2.kan 230V/3A, nastavitelné parametry vč. Kompenzačního členu.</t>
  </si>
  <si>
    <t>Přítomnostní pohybový senzor stropní releový, 230V/16A, nastavitelné parametry vč. Kompenzačního členu.</t>
  </si>
  <si>
    <t>Senzor pohybový nástěnný úhel záběru 180°, nastavitelné partametry, releové 230V/16A, IP44</t>
  </si>
  <si>
    <t>Rozváděč elektroměrový - typový vč. Náplně ve standardu energetiky ČEZ</t>
  </si>
  <si>
    <t>Rozváděč kompenzační nástěnný oceloplechový s dveřmi 600x600x250, IP40, typový standard Emcos EMV-15/15 (15kVAr, 15 spínaných stupňů).</t>
  </si>
  <si>
    <t>Rozváděč - Náplň podle výkresu.</t>
  </si>
  <si>
    <t>Svítidlo přisazené zářivkové průmyslové, 2xT5 49W, IP65, elektronický předřadník</t>
  </si>
  <si>
    <t>Svítidlo přisazené zářivkové průmyslové, 2xT5 35W, IP65, elektronický předřadník</t>
  </si>
  <si>
    <t>Svítidlo přisazené zářivkové průmyslové, 1xT5 49W, IP65, elektronický předřadník</t>
  </si>
  <si>
    <t>Svítidlo přisazené designové zářivkové, 1xT16 28W, IP20, elektronický předřadník</t>
  </si>
  <si>
    <t>Svítidlo přisazené designové zářivkové, 1xT16 24W, IP20, elektronický předřadník</t>
  </si>
  <si>
    <t>Svítidlo přisazené(nástěnné) designové zářivkové, 1xT16 80W, IP20, elektronický předřadník</t>
  </si>
  <si>
    <t>Svítidlo zapuštěné zářivkové 2x26W, leštěná mřížka, IP20, elektronický předřadník</t>
  </si>
  <si>
    <t>Svítidlo zapuštěné zářivkové 2x26W, krycí sklo, IP44, elektronický předřadník</t>
  </si>
  <si>
    <t>Svítidlo přisazené zářivkové průmyslové, 2xT5 24W, IP65, elektronický předřadník</t>
  </si>
  <si>
    <t>Svítidlo vestavné designové LED, vč. Napájecího zdroje, výkon světel. Zdroje 41W</t>
  </si>
  <si>
    <t>Svítidlo vestavné designové LED, vč. Napájecího zdroje, výkon světel. Zdroje 31W</t>
  </si>
  <si>
    <t>Svítidlo vestavné designové LED, vč. Napájecího zdroje, výkon světel. Zdroje 2x19W</t>
  </si>
  <si>
    <t>Svítidlo vestavné designové LED, vč. Napájecího zdroje, výkon světel. Zdroje 2x24W</t>
  </si>
  <si>
    <t>Svítidlo vestavné designové LED, vč. Napájecího zdroje, výkon světel. Zdroje 10W</t>
  </si>
  <si>
    <t>Svítidlo vestavné designové LED, vč. Napájecího zdroje, výkon světel. Zdroje 28W</t>
  </si>
  <si>
    <t>Svítidlo vestavné designové LED, vč. Napájecího zdroje, výkon světel. Zdroje 14W</t>
  </si>
  <si>
    <t>Svítidlo přisazené designové LED, vč. Napájecího zdroje, výkon světel. Zdroje 31W</t>
  </si>
  <si>
    <t>Svítidlo přisazené designové LED, vč. Napájecího zdroje, výkon světel. Zdroje 10W</t>
  </si>
  <si>
    <t>Svítidlo přisazené designové LED, vč. Napájecího zdroje, výkon světel. Zdroje 28W</t>
  </si>
  <si>
    <t xml:space="preserve">Svítidlo venkovní nástěnné s krytem, LED do 20W, IP44 </t>
  </si>
  <si>
    <t>Svítidlo nouzové nástěnné s piktogramem, led max. 2W, 230V, IP44, s akumulatorem, autotestem, doba chodu 1hod</t>
  </si>
  <si>
    <t>Svítidlo nouzové nástěnné s piktogramem, led max. 2W, 230V, s akumulatorem, autotestem, doba chodu 1hod</t>
  </si>
  <si>
    <t>Svítidlo nouzové nástěnné venkovní LED, max. 3W, s akumulátorem odolným venkovním podmínkám, IP44, doba chodu 1hod</t>
  </si>
  <si>
    <t>Svítidlo nouzové nástěnné, led 2W, 230V, s akumulatorem, autotestem, doba chodu 1hod, piktorgram pod svítidlem na zdi</t>
  </si>
  <si>
    <t>Svítidlo nouzové stropní s chodbovou optikou, led 2W, 230V, IP44, s akumulatorem, autotestem, doba chodu 1hod</t>
  </si>
  <si>
    <t>Svítidlo nouzové stropní s chodbovou optikou, led 2W, 230V, s akumulatorem, autotestem, doba chodu 1hod</t>
  </si>
  <si>
    <t>Svítidlo nouzové stropní s podvěšeným piktogramem, led max. 2W, 230V, IP44, s akumulatorem, autotestem, doba chodu 1hod</t>
  </si>
  <si>
    <t>Svítidlo nouzové stropní s podvěšeným piktogramem, led max. 2W, 230V, s akumulatorem, autotestem, doba chodu 1hod</t>
  </si>
  <si>
    <t>Svítidlo nouzové stropní s prostorovou optikou (antianic), led 2W, 230V, IP44,  s akumulatorem, autotestem, doba chodu 1hod</t>
  </si>
  <si>
    <t>Svítidlo nouzové stropní s prostorovou optikou (antianic), led 2W, 230V, s akumulatorem, autotestem, doba chodu 1hod</t>
  </si>
  <si>
    <t>Tlačítko STOP průmyslové povrchové s hřibovou hlavou, aretace polohy, spínací kontakt 230V, stlačením zapnuto, 250V/10A, IP65.</t>
  </si>
  <si>
    <t>Tlačítko zapínací s orientační signálkou pod omítku 250V/10A, řaz. 1/0So vč. Krytu, rámečku a přístrojové krabice pod omítku.</t>
  </si>
  <si>
    <t>Vypínač jednoduchý pod omítku, řaz.1, 250V/10A, IP44, vč. Krytu, rámečku a přístrojové krabice sestavitelné.</t>
  </si>
  <si>
    <t>Vypínač jednoduchý pod omítku, řaz.1, 250V/10A, vč. Krytu, rámečku a přístrojové krabice sestavitelné.</t>
  </si>
  <si>
    <t>Vypínač průmyslový nástěnný 4.pólový, 400V/20A, IP65</t>
  </si>
  <si>
    <t>Vypínač průmyslový nástěnný 4.pólový, 400V/32A, IP65</t>
  </si>
  <si>
    <t>Vypínač průmyslový nástěnný 4.pólový, 400V/63A, IP65</t>
  </si>
  <si>
    <t>Vypínač průmyslový nástěnný 4.pólový, 400V/80A, IP65</t>
  </si>
  <si>
    <t>Svodič přepětí typu 3 do instalační krabice s optickou a zvukovou signalizací vč. Rámečku a přístrojové krabice pod omítku</t>
  </si>
  <si>
    <t>Vývod - 230V/10A</t>
  </si>
  <si>
    <t>Vývod - 230V/16A</t>
  </si>
  <si>
    <t>Vývod - digestoř - osvětlení</t>
  </si>
  <si>
    <t>Vývod - gastro 230V do 16A</t>
  </si>
  <si>
    <t>Vývod - gastro 400V do 100A</t>
  </si>
  <si>
    <t>Vývod - gastro 400V do 32A</t>
  </si>
  <si>
    <t>Vývod - gastro 400V do 63A</t>
  </si>
  <si>
    <t>Vývod - pisoár 230V/10A</t>
  </si>
  <si>
    <t>Vývod - pohon žaluzie, rolety</t>
  </si>
  <si>
    <t>Vývod - tepelné čerpadlo 230V do 20A</t>
  </si>
  <si>
    <t>Vývod - tepelné čerpadlo 400V do 32A</t>
  </si>
  <si>
    <t>Vývod - ventilátor 230V do 16A</t>
  </si>
  <si>
    <t>Vývod - výtah 400V do 16A</t>
  </si>
  <si>
    <t>Vývod - výtah 400V do 32A</t>
  </si>
  <si>
    <t>Vývod - VZT 400V do 16A</t>
  </si>
  <si>
    <t>Vývod - VZT 400V do 32A</t>
  </si>
  <si>
    <t>Vývod z přípojokvé skříně</t>
  </si>
  <si>
    <t>Zásuvka 3f+PE+N 400V/16A, IP44, zapuštěná vč. Vlastní krabice pro zapuštění</t>
  </si>
  <si>
    <t>Zásuvka jednoduchá pod omítku 250V/16A, IP44, vč. krytu, rámečku a přístrojové krabice pod omítku.</t>
  </si>
  <si>
    <t>Zásuvka jednoduchá pod omítku 250V/16A, vč. Rámečku a přístrojové krabice pro zapuštění</t>
  </si>
  <si>
    <t>Zásuvka jednoduchá s integrovaným svodičem přepětí pod omítku 250V/16A, vč. Rámečku a přístrojové krabice pro zapuštění</t>
  </si>
  <si>
    <t>Žaluziový ovládač - zapojení a osazení - vlastní ovládač dodávkou systému žaluzií - součást stavby</t>
  </si>
  <si>
    <t>Roletový ovládač - zapojení a osazení - vlastní ovládač dodávkou systému rolety - součást stavby</t>
  </si>
  <si>
    <t xml:space="preserve">Zásuvková podlahová krabice 6modulů pro instalaci do betonu vč. Instalačního boxu, víka s možností vložení podlahové krytiny, náplně (standard moduly 45mm) 1x zásuvka 230V/16A, 1x zásuvka 230V/16A se svodičem přepětí, 4x volný podul pro datové zásuvky, vývody od projektoru, vč. ostatního montážního příslušenství. </t>
  </si>
  <si>
    <t>Krabice zapuštěná se svorkovnící hlavního pospojování MET vč. Víka, rozměr 250x200x100</t>
  </si>
  <si>
    <t>Krabice rozbočná zapuštěná pod omítku s víkem</t>
  </si>
  <si>
    <t>Krabice rozbočná povrchová 100x100mm s víkem</t>
  </si>
  <si>
    <t>Trubkování do betonu</t>
  </si>
  <si>
    <t>Krabice systémová přístrojová kompletní pro montáž do betonu, krabice umožňující sestavení do vícenás rámečků s roztečí přístrojů 71mm, hloubka 49mm.</t>
  </si>
  <si>
    <t>Trubka pr. 25mm pro systém do betonu</t>
  </si>
  <si>
    <t>Ostatní montážní příslušenství pro trubkování do betonu</t>
  </si>
  <si>
    <t>Ostatní</t>
  </si>
  <si>
    <t xml:space="preserve">Požární ucpávky prostupů požárními úseky </t>
  </si>
  <si>
    <t>Ostatní drobný, pomocný, upevňovací materiál</t>
  </si>
  <si>
    <t>Provozní zkoušky systému</t>
  </si>
  <si>
    <t>Výrobní a dílenská dokumentace</t>
  </si>
  <si>
    <t>Dokumentace skutečného provedení</t>
  </si>
  <si>
    <t>Tango/ ABB</t>
  </si>
  <si>
    <t>PD2-M-2C, BEG Luxomat</t>
  </si>
  <si>
    <t>LC-Mini180, BEG Luxomat</t>
  </si>
  <si>
    <t>RE, DCK Holoubkov</t>
  </si>
  <si>
    <t>Emcos</t>
  </si>
  <si>
    <t>Schrack</t>
  </si>
  <si>
    <t>01RH-C, Emcos</t>
  </si>
  <si>
    <t>01RH1, Schrack</t>
  </si>
  <si>
    <t>1RS1, Schrack</t>
  </si>
  <si>
    <t>1RS2, Schrack</t>
  </si>
  <si>
    <t>2RS1, Schrack</t>
  </si>
  <si>
    <t>2RPR1, Schrack</t>
  </si>
  <si>
    <t>T1, Begheli BS111/ Profilight</t>
  </si>
  <si>
    <t>T2, Begheli BS111/ Profilight</t>
  </si>
  <si>
    <t>T3, Begheli BS111/ Profilight</t>
  </si>
  <si>
    <t>T4, LINA/ Profilight</t>
  </si>
  <si>
    <t>T5, LINA/ Profilight</t>
  </si>
  <si>
    <t>T6, LINA/ Profilight</t>
  </si>
  <si>
    <t>T7, Begheli Dorado/ Profilight</t>
  </si>
  <si>
    <t>T20</t>
  </si>
  <si>
    <t>T8, Begheli Dorado/ Profilight</t>
  </si>
  <si>
    <t>T9, Begheli BS111/ Profilight</t>
  </si>
  <si>
    <t>T10, LINA/ Profilight</t>
  </si>
  <si>
    <t>T11, LINA/ Profilight</t>
  </si>
  <si>
    <t>T12, LINA/ Profilight</t>
  </si>
  <si>
    <t>T13, LINA/ Profilight</t>
  </si>
  <si>
    <t>T14, LINA/ Profilight</t>
  </si>
  <si>
    <t>T15, LINA/ Profilight</t>
  </si>
  <si>
    <t>T16, LINA/ Profilight</t>
  </si>
  <si>
    <t>T17, LINA/ Profilight</t>
  </si>
  <si>
    <t>T18, LINA/ Profilight</t>
  </si>
  <si>
    <t>T19, LINA/ Profilight</t>
  </si>
  <si>
    <t>NPS2, Begheli/ Profilight</t>
  </si>
  <si>
    <t>NPS1, Begheli/ Profilight</t>
  </si>
  <si>
    <t>N3IP, Begheli/ Profilight</t>
  </si>
  <si>
    <t>NS1, Begheli/ Profilight</t>
  </si>
  <si>
    <t>N1IP, Begheli/ Profilight</t>
  </si>
  <si>
    <t>N1, Begheli/ Profilight</t>
  </si>
  <si>
    <t>NP2IP, Begheli/ Profilight</t>
  </si>
  <si>
    <t>NPP1, Begheli/ Profilight</t>
  </si>
  <si>
    <t>N2IP, Begheli/ Profilight</t>
  </si>
  <si>
    <t>N2, Begheli/ Profilight</t>
  </si>
  <si>
    <t>SCAME</t>
  </si>
  <si>
    <t>Dehn</t>
  </si>
  <si>
    <t>SR402</t>
  </si>
  <si>
    <t>ABB</t>
  </si>
  <si>
    <t>Kopos Kolín</t>
  </si>
  <si>
    <t>Dietzel Univolt</t>
  </si>
  <si>
    <t>Hilti</t>
  </si>
  <si>
    <t>2. Kabely, nosné a úložné konstrukce, výkopy</t>
  </si>
  <si>
    <t>Kabelový žlab drátěný 100/100 vč nosných konstrukcí a montážního příslušenství</t>
  </si>
  <si>
    <t>Kabelový žlab plný 200/50 vč nosných konstrukcí a montážního příslušenství</t>
  </si>
  <si>
    <t>4x1YY1x185</t>
  </si>
  <si>
    <t>CGSG-J 5x10</t>
  </si>
  <si>
    <t>CGSG-J 5x16</t>
  </si>
  <si>
    <t>CGSG-J 5x2,5</t>
  </si>
  <si>
    <t>CGSG-J 5x25</t>
  </si>
  <si>
    <t>CGSG-J 5x4</t>
  </si>
  <si>
    <t>CGSG-J 5x6</t>
  </si>
  <si>
    <t>CY 2,5</t>
  </si>
  <si>
    <t>CY 4</t>
  </si>
  <si>
    <t>CYA10</t>
  </si>
  <si>
    <t>CYA 25</t>
  </si>
  <si>
    <t>CYA 6</t>
  </si>
  <si>
    <t>CYKY-J 3x1,5</t>
  </si>
  <si>
    <t>CYKY-J 3x2,5</t>
  </si>
  <si>
    <t>CYKY-J 4x10</t>
  </si>
  <si>
    <t>CYKY-J 5x1,5</t>
  </si>
  <si>
    <t>CYKY-J 5x10</t>
  </si>
  <si>
    <t>CYKY-J 5x16</t>
  </si>
  <si>
    <t>CYKY-J 5x2,5</t>
  </si>
  <si>
    <t>CYKY-J 5x25</t>
  </si>
  <si>
    <t>CYKY-J 5x4</t>
  </si>
  <si>
    <t>CYKY-J 5x6</t>
  </si>
  <si>
    <t>CYKY-O 2x1,5</t>
  </si>
  <si>
    <t>CYKY-O 3x1,5</t>
  </si>
  <si>
    <t>PRAFLADUR-P60-R-O 2x1,5</t>
  </si>
  <si>
    <t>Praflasafe-R-J 3x1,5</t>
  </si>
  <si>
    <t>Praflasafe-R-O 3x1,5</t>
  </si>
  <si>
    <t>Praflasafe-R-O 2x1,5</t>
  </si>
  <si>
    <t>Trubka ohebná pr. 25</t>
  </si>
  <si>
    <t>Trubka ohebná pr. 32</t>
  </si>
  <si>
    <t>Trubka ohebná pr. 40</t>
  </si>
  <si>
    <t>B. Uzemnění a hromosvod</t>
  </si>
  <si>
    <t>Zemní pásek FeZn 30x4</t>
  </si>
  <si>
    <t>Drát FeZn 8</t>
  </si>
  <si>
    <t>Drát AlMgSi 8</t>
  </si>
  <si>
    <t>Netříšťivá trubka vnitř prům. 29mm</t>
  </si>
  <si>
    <t>Zemnící terč CRM - se závitovou tyčí pro montáž svorky</t>
  </si>
  <si>
    <t>Vývod pro přípojnici hlavního pospojování</t>
  </si>
  <si>
    <t>Jímací tyč výška 1,5m vč. Betonového podstavce</t>
  </si>
  <si>
    <t>Pomocný jímač (sestava svorek 3xUS a drátu AlMgSi8) výšky min 0,5m</t>
  </si>
  <si>
    <t>Krabice zapuštěná do fasády a víčkem pro zkušební svorku min. rozměr 150x150x60mm</t>
  </si>
  <si>
    <t>Zkušební svorka a označovací štítek svodu</t>
  </si>
  <si>
    <t>Svorka spojovací FeZn 30x4</t>
  </si>
  <si>
    <t>Svorka spojovací křížová FeZn 30x4/FeZn 8</t>
  </si>
  <si>
    <t>Svorka univerzální FeZn</t>
  </si>
  <si>
    <t>Svorka připojovací FeZn</t>
  </si>
  <si>
    <t>Podpěra - plochá střecha</t>
  </si>
  <si>
    <t>Protikorozí nátěr řezů FeZn</t>
  </si>
  <si>
    <t>Revize</t>
  </si>
  <si>
    <t>Ostatní drobný, pomocný, upevňovací a montážní materiál</t>
  </si>
  <si>
    <t>C. Slaboproudé instalace</t>
  </si>
  <si>
    <t>1. Systém signalizace z místnosti invalidů</t>
  </si>
  <si>
    <t>Modul kontrolní s alarmem vč. Rámečku a přístrojové krabice.</t>
  </si>
  <si>
    <t>Tlačítko signální tahové prosvětlené  vč. Rámečku a přístrojové krabice.</t>
  </si>
  <si>
    <t>Tlačítko signální/resetovací prosvětlené  vč. Rámečku a přístrojové krabice.</t>
  </si>
  <si>
    <t>Transformátor pro instalaci do přístrojové krabice vč. Rámečku. 230V/15V, 2VA,  vč. Rámečku a přístrojové krabice.</t>
  </si>
  <si>
    <t>Trubka ohebná d=20mm</t>
  </si>
  <si>
    <t>J-Y(St)Y 4x2x0,8</t>
  </si>
  <si>
    <t>Nastavení a oživení systému, zaškolení personálu</t>
  </si>
  <si>
    <t>Ostatní drobný, pomocný a montážní materiál</t>
  </si>
  <si>
    <t>FEH2001, ABB</t>
  </si>
  <si>
    <t>FAP3002, ABB</t>
  </si>
  <si>
    <t>FAP2001, ABB</t>
  </si>
  <si>
    <t>FLM1000, ABB</t>
  </si>
  <si>
    <t>2. Systém PZS</t>
  </si>
  <si>
    <t>8 zón na ústředně (16 ATZ), rozšiřitelná až na 192 zón, 4-drátová sběrnice, zabudované vlastnosti přístupového systému, programování přes Winload, Babyware, kompatibilní s NEware, 5 PGM, 8 podsystémů, 999 uživatelů, 2048 událostí, baterie</t>
  </si>
  <si>
    <t>Detektor kouře pro připojení do PZS</t>
  </si>
  <si>
    <t>Připojení Magnetického kontaktu - magnety dodávky oken a dveří</t>
  </si>
  <si>
    <t>Ovládací LCD klávesnice dotyková, 32znaků, 2. řádková</t>
  </si>
  <si>
    <t>Pohybový detektor PIR.</t>
  </si>
  <si>
    <t>Napájecí zdroj posilovací 750mA výstup</t>
  </si>
  <si>
    <t>Baterie 7Ah, 12VDC</t>
  </si>
  <si>
    <t>Kryt ústředny 320 x 395 x 90 mm s instalovaným transformátorem 18/40 VA, ochranný kontakt TAMPER, provedené pospojování, prostor pro 17Ah akumulátor, 8mm distanční mezera od zdi. Předvrtané otvory.</t>
  </si>
  <si>
    <t>Kryt ústředny 320 x 300 x 90 mm s instalovaným transformátorem 18/40 VA, ochranný kontakt "TAMPER", provedené pospojování, prostor pro 17Ah akumulátor, 8mm distanční mezera od zdi. Předvrtané otvory.</t>
  </si>
  <si>
    <t>Kryt ústředny 320 x 300 x 90 mm s prostorem pro transformátor 18/40 VA, ochranný kontakt "TAMPER", provedené pospojování, prostor pro 17Ah akumulátor, 8mm distanční mezera od zdi. Předvrtané otvory.</t>
  </si>
  <si>
    <t>Expandér - Sběrnicový modul rozšíření systému pro 8 zón.</t>
  </si>
  <si>
    <t>GSM jednotka - v centrálním rozváděči.</t>
  </si>
  <si>
    <t>SIM karta operátora</t>
  </si>
  <si>
    <t>J-Y(St)Y 2x2x0,8</t>
  </si>
  <si>
    <t>Oživení a nastavení systému</t>
  </si>
  <si>
    <t>EVO192 / Paradox</t>
  </si>
  <si>
    <t>DS169AR / Paradox</t>
  </si>
  <si>
    <t>K656 / Paradox</t>
  </si>
  <si>
    <t>Digigard 65 / Paradox</t>
  </si>
  <si>
    <t>DGP2-PS17 / Paradox</t>
  </si>
  <si>
    <t>CJ12-7 / Paradox</t>
  </si>
  <si>
    <t>AWO200/Paradox</t>
  </si>
  <si>
    <t>AWO220/Paradox</t>
  </si>
  <si>
    <t>AWO220PU/Paradox</t>
  </si>
  <si>
    <t>APR3-ZP8 / Paradox</t>
  </si>
  <si>
    <t>PCS250G / Paradox</t>
  </si>
  <si>
    <t>3. Systém rozvodu strukturované kabeláže</t>
  </si>
  <si>
    <t>Rozváděč datový nástěnný s dveřmi, 19", 18U, rozměr 900x600x395, vč. 2xpatch panel 24port vč. keystone CAT6, 4x vyvazovací panel, napájecí filtr s přepěť. Ochranou min. 6zásuvek, police a ostatní montážní příslušenství.</t>
  </si>
  <si>
    <t>Aktivní prvek Switch 24x10/100/1000 Port, 4xSFP, PoE-15,4W/Port, celkem 380W</t>
  </si>
  <si>
    <t>Aktivní prvek Switch 16x10/100/1000 Port, 2xSFP</t>
  </si>
  <si>
    <t>Wifi Acces Point - Anténa s integrovaným WiFi 802.11 a/b/g/n/ac, až 450Mbps + 1300Mbps, Dual-Band 2.4GHz + 5GHz, 3x3 MIMO, funkce AP/Hotspot, 2x GLAN, PoE</t>
  </si>
  <si>
    <t>Zásuvka datová dvojitá vč. Keystone 2xRJ45 CAT 6 zapuštěná, vč. Krytu, rámečku a přístrojové krabice</t>
  </si>
  <si>
    <t>Zásuvka datová jednoduchá vč. Keystone 1xRJ45 CAT 6 zapuštěná, vč. Krytu, rámečku a přístrojové krabice</t>
  </si>
  <si>
    <t>Zásuvka datová dvojitá modul 45 vč. Keystone 2xRJ45 CAT 6 zapuštěná pro osazení do zásuvkové podlahové krabice.</t>
  </si>
  <si>
    <t>Chránička HDPE d=40</t>
  </si>
  <si>
    <t>F/UTP Cat 6</t>
  </si>
  <si>
    <t>Měření a vypracování výsledných protokolů</t>
  </si>
  <si>
    <t>Tango/ABB</t>
  </si>
  <si>
    <t>RDAT, Triton</t>
  </si>
  <si>
    <t>4. Přístupový systém ACS</t>
  </si>
  <si>
    <t>Zálohovací napájecí box AWZ 333 12V, vč. Prostoru pro Akumulátor a ostatní komponenty</t>
  </si>
  <si>
    <t>Terminálový HUB - převodník LAN / RS485 1xLAN vstup RJ45/ 6xvýstup RS485 (RJ45)</t>
  </si>
  <si>
    <t>Terminál pro otvírač</t>
  </si>
  <si>
    <t>Externí čtečka karet (anténa) určená k propojení s terminálem TR4x, antivandal provedení, IP55, vč. Instalační krabice pro zapuštění.</t>
  </si>
  <si>
    <t>Pokladní identifikátor, opřipojení k PS přes USB, určen pro prognamování čipů. Společný pro systém Stravného. Kompatibilní se stávajícími využívanými čipy ve škole.</t>
  </si>
  <si>
    <t>Akumulátor 12VDC, 7Ah</t>
  </si>
  <si>
    <t>Identifikační čip - typ dle stávajících standardů - společné i pro systém stravy</t>
  </si>
  <si>
    <t xml:space="preserve">El. Magnet zámek 12VDC, nízkoodběrový, montáž do rámu </t>
  </si>
  <si>
    <t>UTP Cat 5e</t>
  </si>
  <si>
    <t>CYH 2x1,5</t>
  </si>
  <si>
    <t>Softwarové vybavení kompatibilní se stávající školním systémem</t>
  </si>
  <si>
    <t>Nastavení a oživení systému</t>
  </si>
  <si>
    <t>AWZ333 12V/ VIS</t>
  </si>
  <si>
    <t>PE26-8/ VIS</t>
  </si>
  <si>
    <t>TR43/VIS</t>
  </si>
  <si>
    <t>EA43 50BVIS</t>
  </si>
  <si>
    <t>VIS</t>
  </si>
  <si>
    <t>Bera</t>
  </si>
  <si>
    <t>5. Stravovací systém</t>
  </si>
  <si>
    <t>Zálohovací napájecí box AWZ 101 12V, vč. Prostoru pro Akumulátor a ostatní komponenty</t>
  </si>
  <si>
    <t>Terminálový HUB - převodník LAN / RS485 1xLAN vstup RJ45/ 3xvýstup RS485 (RJ45) vč. Čtecí jednotky čipů.</t>
  </si>
  <si>
    <t>Akumulátor 12VDC, 1,3Ah</t>
  </si>
  <si>
    <t>Telefonní plochý 6žil</t>
  </si>
  <si>
    <t>AWZ101 12V/ VIS</t>
  </si>
  <si>
    <t>PE20-3x8/ VIS</t>
  </si>
  <si>
    <t>6. Systém domácího videovrátného</t>
  </si>
  <si>
    <t>Systém pro část Kuchyně</t>
  </si>
  <si>
    <t>Panel Skyline 3 okénka, serie 4</t>
  </si>
  <si>
    <t>Instační krabice pod omítku pro panel serie 4</t>
  </si>
  <si>
    <t>Skyline VDS audio/video modul, barevný</t>
  </si>
  <si>
    <t>Skyline VDS modul, 2 tlačítka</t>
  </si>
  <si>
    <t>Povětrnostní kryt panelu řady 4</t>
  </si>
  <si>
    <t>VDS videopřepínač pro dva vstupní videopanely</t>
  </si>
  <si>
    <t>Videodistributor pro 2 monitory</t>
  </si>
  <si>
    <t>Skyline VDS modul, 1 tlačítko</t>
  </si>
  <si>
    <t>Napájecí zdroj 18VDC/3,5A, 6DIN modulů</t>
  </si>
  <si>
    <t>iLOFT VDS TFTcolor videotelefon, handsfree, 4tlač., povrchová montáž</t>
  </si>
  <si>
    <t>Systém pro část Knihovna a družina</t>
  </si>
  <si>
    <t>Panel Skyline 4 okénka, serie 5</t>
  </si>
  <si>
    <t>Instační krabice pod omítku pro panel serie 5</t>
  </si>
  <si>
    <t>Skyline VDS modul, 4 tlačítka</t>
  </si>
  <si>
    <t>Povětrnostní kryt panelu řady 5</t>
  </si>
  <si>
    <t>Videodistributor pro 4 monitory</t>
  </si>
  <si>
    <t>Koax 75Ohm</t>
  </si>
  <si>
    <t>Fermax</t>
  </si>
  <si>
    <t>7. Ostatní slaboproud</t>
  </si>
  <si>
    <t>Vkládací plastová lišta 40x40</t>
  </si>
  <si>
    <t>Trubka pr. 50</t>
  </si>
  <si>
    <t>Kabelvý žlab drátěný 250/50 vč. Montážního materiálu (montáž na stěnu) vč. Plného víka</t>
  </si>
  <si>
    <t>PD3-M-1C, BEG Luxomat</t>
  </si>
  <si>
    <t>Výdejový terminál Standard TS90 vč. Čtecí jednotky čipů.</t>
  </si>
  <si>
    <t xml:space="preserve">TS90 </t>
  </si>
  <si>
    <t>D+M Vstup. hlin. dveř. 2380/2800 průch.roz.1100/2200 s pevn. nadsvětlíkem proskl., souč. prost. tep. 0,8 W.m-2.K-1, 3sklo,kov. vnější koule/vnitřní panikové - hrazda, el. bezp.zámek syst. gen. klíče, bezp. okenní folie, vč. samozavírače,panelu, mag.kont.- více viz výpis dveří (O13)</t>
  </si>
  <si>
    <t>D+M Dveře jednokřídlové 700x1970 mm, otočné pravé plné vnitřní laminátové , kování klika/klika elox WC zámek , hladké bílé (02/P)</t>
  </si>
  <si>
    <t>D+M Hliníková int. proskl.st. 1530x2800 mm s dveř. průch. roz. 900x2200mm,nasvětlík,kování klika/klika elox, zámek vložk. syst. gen. klíče, jednoduché bezpečnostní sklo, boční části fol. mléčná neprůhl., stř. šedé, PO EI 30 DP3 C Sm (sam.+kouř.t.- součást dodávky) (20/L)</t>
  </si>
  <si>
    <t>D+M Hliníková int. prosklenná stěna 1980x2800 mm s dveřmi prav., průch. rozměr š. 1100mm, v. 2200mm,nasvětlík, kování klika/panikové kování-hrazda, zámek vložkový systém gen. klíče, jednoduché bezpečnostní sklo, boční části fol. mléčná neprůhl., středně šedé (19/P)</t>
  </si>
  <si>
    <t>D+M Sanitární příčka WC kabiny h. 2,0 m, tl. 18mm, elox hrana, nerez podnožky, dl. 1,15 m ozn SP WC1</t>
  </si>
  <si>
    <t>D+M Sanitární příčka WC kabiny s dveřmi h. 2,0 m , tl. 18mm, elox hrana, nerez podnožky, kování elox,  dl. 1,55 m ozn SP WC2</t>
  </si>
  <si>
    <t>D+M Střešní plochý světlík, zasklení izolačním dvojsklem s prosklívací kopulí, vč. osazovacích manžet, elektricky ovládaná roleta - více dle dokumentace ozn SV1</t>
  </si>
  <si>
    <t>D+M vybavení WC madlo invalidní sklopné k WC dl.835 mm ozn MS</t>
  </si>
  <si>
    <t>D+M Posuvná stěna dřevěná lehká knihovní boxy - kompletní dodávka vč. dílenské dokumentace a stat. návrhu konstrukce pro kotvení pojezdu - více viz dokumentace PS1- 5300x2800 mm</t>
  </si>
  <si>
    <t>D+M Posuvná stěna dřevěná lehká knihovní boxy - kompletní dodávka vč. dílenské dokumentace a stat. návrhu konstrukce pro kotvení pojezdu - více viz dokumentace PS2- 4500x2800 mm</t>
  </si>
  <si>
    <t>D+M Mobilní posuvná příčka ve 2.NP - kompletní dodávka vč. dílenské dokumentace a statického návrhu konstrukce pro kotvení pojezdů - více dle dokumentace - 5350x2800 mm ozn MB2</t>
  </si>
  <si>
    <t>D+M Mobilní posuvná příčka ve 2.NP - kompletní dodávka vč. dílenské dokumentace a statického návrhu konstrukce pro kotvení pojezdů - více dle dokumentace - 4000x3250 mm ozn MB1</t>
  </si>
  <si>
    <t>D+M Dveře dvoukřídlové 1500x2200 mm, otočné pravé plné vnitřní lakované, asymetrické (900+500), požární odolnost EW 30 DP3 kování klika/klika elox, zámek vložkový systém gen.klíče, hladké světle šedé (30/P), vč. obložkové zárubně a samozavírače</t>
  </si>
  <si>
    <t>766R22</t>
  </si>
  <si>
    <t>D+M Dveře jednokřídlové 800x2200 mm, otočné levé plné vnitřní lakované , kování klika/klika elox, zámek vložkový - vložka systém NHZC1 pro těl. postižené typ 2 s otočným uzamykatelným knoflíkem, hladké světle šedé (17/L), vč. obložkové zárubně</t>
  </si>
  <si>
    <t>D+M Dveře jednokřídlové 800x2200 mm, otočné levé plné vnitřní lakované , požární odolnost EI 30 DP3 C Sm (samozavírač, kouřotěsné), kování klika/klika elox, zámek vložkový - vložka systém NHZC1 pro těl. postižené typ 2 s otočným uzamykatelným knoflíkem, hladké světle šedé (18/L)</t>
  </si>
  <si>
    <t>D+M Dveře jednokřídlové 800x2200 mm, otočné levé plné vnitřní lakované , kování klika/klika elox, zámek vložkový systém gen.klíče, hladké světle šedé (31/L), vč. obložkové zárubně</t>
  </si>
  <si>
    <t>D+M Dveře jednokřídlové 700x1970 mm, otočné levé plné vnitřní laminátové, kování klika/klika elox, hladké bílé (29/L)</t>
  </si>
  <si>
    <t>D+M Dveře jednokřídlové 700x1970 mm, otočné pravé plné vnitřní laminátové, kování klika/klika elox WC zámek, hladké bílé (28/P)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</si>
</sst>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"/>
  </numFmts>
  <fonts count="65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rebuchet MS"/>
      <family val="2"/>
    </font>
    <font>
      <sz val="8"/>
      <color rgb="FF0000A8"/>
      <name val="Trebuchet MS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59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indexed="9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 CE"/>
      <family val="2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indexed="30"/>
      <name val="Times New Roman CE"/>
      <charset val="238"/>
    </font>
    <font>
      <sz val="8"/>
      <color indexed="8"/>
      <name val="Times New Roman"/>
      <family val="1"/>
      <charset val="238"/>
    </font>
    <font>
      <b/>
      <sz val="8"/>
      <color indexed="10"/>
      <name val="Times New Roman CE"/>
      <charset val="238"/>
    </font>
    <font>
      <sz val="8"/>
      <color rgb="FF00000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Trebuchet MS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5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3">
    <xf numFmtId="0" fontId="0" fillId="0" borderId="0"/>
    <xf numFmtId="0" fontId="32" fillId="0" borderId="0" applyNumberFormat="0" applyFill="0" applyBorder="0" applyAlignment="0" applyProtection="0"/>
    <xf numFmtId="0" fontId="33" fillId="2" borderId="1"/>
    <xf numFmtId="0" fontId="32" fillId="2" borderId="1" applyNumberFormat="0" applyFill="0" applyBorder="0" applyAlignment="0" applyProtection="0"/>
    <xf numFmtId="0" fontId="35" fillId="2" borderId="1"/>
    <xf numFmtId="0" fontId="42" fillId="2" borderId="1"/>
    <xf numFmtId="0" fontId="59" fillId="2" borderId="1"/>
    <xf numFmtId="0" fontId="59" fillId="2" borderId="1" applyProtection="0"/>
    <xf numFmtId="0" fontId="58" fillId="2" borderId="1"/>
    <xf numFmtId="0" fontId="33" fillId="2" borderId="1"/>
    <xf numFmtId="0" fontId="33" fillId="2" borderId="1"/>
    <xf numFmtId="0" fontId="33" fillId="2" borderId="1"/>
    <xf numFmtId="0" fontId="59" fillId="2" borderId="1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32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167" fontId="31" fillId="0" borderId="23" xfId="0" applyNumberFormat="1" applyFont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0" fillId="2" borderId="23" xfId="2" applyFont="1" applyBorder="1" applyAlignment="1" applyProtection="1">
      <alignment horizontal="left" vertical="center" wrapText="1"/>
      <protection locked="0"/>
    </xf>
    <xf numFmtId="4" fontId="0" fillId="2" borderId="23" xfId="2" applyNumberFormat="1" applyFont="1" applyBorder="1" applyAlignment="1" applyProtection="1">
      <alignment vertical="center"/>
      <protection locked="0"/>
    </xf>
    <xf numFmtId="167" fontId="0" fillId="2" borderId="23" xfId="2" applyNumberFormat="1" applyFont="1" applyBorder="1" applyAlignment="1" applyProtection="1">
      <alignment vertical="center"/>
      <protection locked="0"/>
    </xf>
    <xf numFmtId="0" fontId="0" fillId="2" borderId="23" xfId="2" applyFont="1" applyBorder="1" applyAlignment="1" applyProtection="1">
      <alignment horizontal="center" vertical="center" wrapText="1"/>
      <protection locked="0"/>
    </xf>
    <xf numFmtId="49" fontId="0" fillId="2" borderId="23" xfId="2" applyNumberFormat="1" applyFont="1" applyBorder="1" applyAlignment="1" applyProtection="1">
      <alignment horizontal="left" vertical="center" wrapText="1"/>
      <protection locked="0"/>
    </xf>
    <xf numFmtId="0" fontId="0" fillId="2" borderId="23" xfId="2" applyFont="1" applyBorder="1" applyAlignment="1" applyProtection="1">
      <alignment horizontal="center" vertical="center"/>
      <protection locked="0"/>
    </xf>
    <xf numFmtId="0" fontId="8" fillId="2" borderId="1" xfId="2" applyFont="1" applyAlignment="1">
      <alignment vertical="center"/>
    </xf>
    <xf numFmtId="0" fontId="8" fillId="2" borderId="1" xfId="2" applyFont="1" applyAlignment="1">
      <alignment horizontal="left" vertical="center"/>
    </xf>
    <xf numFmtId="167" fontId="8" fillId="2" borderId="1" xfId="2" applyNumberFormat="1" applyFont="1" applyBorder="1" applyAlignment="1">
      <alignment vertical="center"/>
    </xf>
    <xf numFmtId="0" fontId="8" fillId="2" borderId="1" xfId="2" applyFont="1" applyBorder="1" applyAlignment="1">
      <alignment horizontal="left" vertical="center" wrapText="1"/>
    </xf>
    <xf numFmtId="0" fontId="8" fillId="2" borderId="1" xfId="2" applyFont="1" applyBorder="1" applyAlignment="1">
      <alignment horizontal="left" vertical="center"/>
    </xf>
    <xf numFmtId="0" fontId="28" fillId="2" borderId="1" xfId="2" applyFont="1" applyBorder="1" applyAlignment="1">
      <alignment horizontal="left" vertical="center"/>
    </xf>
    <xf numFmtId="0" fontId="7" fillId="2" borderId="1" xfId="2" applyFont="1" applyAlignment="1">
      <alignment vertical="center"/>
    </xf>
    <xf numFmtId="0" fontId="7" fillId="2" borderId="1" xfId="2" applyFont="1" applyAlignment="1">
      <alignment horizontal="left" vertical="center"/>
    </xf>
    <xf numFmtId="167" fontId="7" fillId="2" borderId="1" xfId="2" applyNumberFormat="1" applyFont="1" applyAlignment="1">
      <alignment vertical="center"/>
    </xf>
    <xf numFmtId="0" fontId="7" fillId="2" borderId="1" xfId="2" applyFont="1" applyAlignment="1">
      <alignment horizontal="left" vertical="center" wrapText="1"/>
    </xf>
    <xf numFmtId="0" fontId="28" fillId="2" borderId="1" xfId="2" applyFont="1" applyAlignment="1">
      <alignment horizontal="left" vertical="center"/>
    </xf>
    <xf numFmtId="0" fontId="31" fillId="2" borderId="23" xfId="2" applyFont="1" applyBorder="1" applyAlignment="1" applyProtection="1">
      <alignment horizontal="left" vertical="center" wrapText="1"/>
      <protection locked="0"/>
    </xf>
    <xf numFmtId="4" fontId="31" fillId="2" borderId="23" xfId="2" applyNumberFormat="1" applyFont="1" applyBorder="1" applyAlignment="1" applyProtection="1">
      <alignment vertical="center"/>
      <protection locked="0"/>
    </xf>
    <xf numFmtId="0" fontId="31" fillId="2" borderId="23" xfId="2" applyFont="1" applyBorder="1" applyAlignment="1" applyProtection="1">
      <alignment vertical="center"/>
      <protection locked="0"/>
    </xf>
    <xf numFmtId="167" fontId="31" fillId="2" borderId="23" xfId="2" applyNumberFormat="1" applyFont="1" applyBorder="1" applyAlignment="1" applyProtection="1">
      <alignment vertical="center"/>
      <protection locked="0"/>
    </xf>
    <xf numFmtId="0" fontId="31" fillId="2" borderId="23" xfId="2" applyFont="1" applyBorder="1" applyAlignment="1" applyProtection="1">
      <alignment horizontal="center" vertical="center" wrapText="1"/>
      <protection locked="0"/>
    </xf>
    <xf numFmtId="49" fontId="31" fillId="2" borderId="23" xfId="2" applyNumberFormat="1" applyFont="1" applyBorder="1" applyAlignment="1" applyProtection="1">
      <alignment horizontal="left" vertical="center" wrapText="1"/>
      <protection locked="0"/>
    </xf>
    <xf numFmtId="0" fontId="31" fillId="2" borderId="23" xfId="2" applyFont="1" applyBorder="1" applyAlignment="1" applyProtection="1">
      <alignment horizontal="center" vertical="center"/>
      <protection locked="0"/>
    </xf>
    <xf numFmtId="167" fontId="7" fillId="2" borderId="1" xfId="2" applyNumberFormat="1" applyFont="1" applyBorder="1" applyAlignment="1">
      <alignment vertical="center"/>
    </xf>
    <xf numFmtId="0" fontId="7" fillId="2" borderId="1" xfId="2" applyFont="1" applyBorder="1" applyAlignment="1">
      <alignment horizontal="left" vertical="center" wrapText="1"/>
    </xf>
    <xf numFmtId="167" fontId="8" fillId="2" borderId="1" xfId="2" applyNumberFormat="1" applyFont="1" applyAlignment="1">
      <alignment vertical="center"/>
    </xf>
    <xf numFmtId="0" fontId="8" fillId="2" borderId="1" xfId="2" applyFont="1" applyAlignment="1">
      <alignment horizontal="left" vertical="center" wrapText="1"/>
    </xf>
    <xf numFmtId="0" fontId="9" fillId="2" borderId="1" xfId="2" applyFont="1" applyAlignment="1">
      <alignment vertical="center"/>
    </xf>
    <xf numFmtId="0" fontId="9" fillId="2" borderId="1" xfId="2" applyFont="1" applyAlignment="1">
      <alignment horizontal="left" vertical="center"/>
    </xf>
    <xf numFmtId="0" fontId="9" fillId="2" borderId="1" xfId="2" applyFont="1" applyAlignment="1">
      <alignment horizontal="left" vertical="center" wrapText="1"/>
    </xf>
    <xf numFmtId="0" fontId="6" fillId="2" borderId="1" xfId="2" applyFont="1" applyAlignment="1"/>
    <xf numFmtId="0" fontId="6" fillId="2" borderId="1" xfId="2" applyFont="1" applyAlignment="1">
      <alignment horizontal="left"/>
    </xf>
    <xf numFmtId="4" fontId="5" fillId="2" borderId="1" xfId="2" applyNumberFormat="1" applyFont="1" applyBorder="1" applyAlignment="1"/>
    <xf numFmtId="0" fontId="5" fillId="2" borderId="1" xfId="2" applyFont="1" applyBorder="1" applyAlignment="1">
      <alignment horizontal="left"/>
    </xf>
    <xf numFmtId="0" fontId="6" fillId="2" borderId="1" xfId="2" applyFont="1" applyBorder="1" applyAlignment="1">
      <alignment horizontal="left"/>
    </xf>
    <xf numFmtId="4" fontId="4" fillId="2" borderId="1" xfId="2" applyNumberFormat="1" applyFont="1" applyAlignment="1"/>
    <xf numFmtId="0" fontId="4" fillId="2" borderId="1" xfId="2" applyFont="1" applyAlignment="1">
      <alignment horizontal="left"/>
    </xf>
    <xf numFmtId="0" fontId="34" fillId="2" borderId="1" xfId="2" applyFont="1" applyAlignment="1">
      <alignment vertical="center"/>
    </xf>
    <xf numFmtId="0" fontId="34" fillId="2" borderId="1" xfId="2" applyFont="1" applyAlignment="1">
      <alignment horizontal="left" vertical="center"/>
    </xf>
    <xf numFmtId="167" fontId="34" fillId="2" borderId="1" xfId="2" applyNumberFormat="1" applyFont="1" applyAlignment="1">
      <alignment vertical="center"/>
    </xf>
    <xf numFmtId="0" fontId="34" fillId="2" borderId="1" xfId="2" applyFont="1" applyAlignment="1">
      <alignment horizontal="left" vertical="center" wrapText="1"/>
    </xf>
    <xf numFmtId="0" fontId="22" fillId="2" borderId="1" xfId="2" applyFont="1" applyAlignment="1">
      <alignment horizontal="left" vertical="center"/>
    </xf>
    <xf numFmtId="0" fontId="2" fillId="2" borderId="1" xfId="2" applyFont="1" applyAlignment="1">
      <alignment horizontal="left" vertical="center"/>
    </xf>
    <xf numFmtId="0" fontId="17" fillId="2" borderId="1" xfId="2" applyFont="1" applyAlignment="1">
      <alignment horizontal="left" vertical="center"/>
    </xf>
    <xf numFmtId="165" fontId="2" fillId="2" borderId="1" xfId="2" applyNumberFormat="1" applyFont="1" applyAlignment="1">
      <alignment horizontal="left" vertical="center"/>
    </xf>
    <xf numFmtId="0" fontId="16" fillId="2" borderId="1" xfId="2" applyFont="1" applyAlignment="1">
      <alignment horizontal="left" vertical="center"/>
    </xf>
    <xf numFmtId="0" fontId="7" fillId="2" borderId="1" xfId="2" applyFont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vertical="center"/>
    </xf>
    <xf numFmtId="166" fontId="21" fillId="0" borderId="1" xfId="0" applyNumberFormat="1" applyFont="1" applyBorder="1" applyAlignment="1">
      <alignment vertical="center"/>
    </xf>
    <xf numFmtId="0" fontId="36" fillId="2" borderId="1" xfId="4" applyFont="1" applyAlignment="1">
      <alignment vertical="center"/>
    </xf>
    <xf numFmtId="4" fontId="38" fillId="2" borderId="1" xfId="4" applyNumberFormat="1" applyFont="1" applyFill="1" applyBorder="1" applyAlignment="1" applyProtection="1">
      <alignment horizontal="right" vertical="center"/>
    </xf>
    <xf numFmtId="4" fontId="38" fillId="2" borderId="24" xfId="4" applyNumberFormat="1" applyFont="1" applyFill="1" applyBorder="1" applyAlignment="1" applyProtection="1">
      <alignment horizontal="right" vertical="center"/>
    </xf>
    <xf numFmtId="49" fontId="38" fillId="2" borderId="24" xfId="4" applyNumberFormat="1" applyFont="1" applyFill="1" applyBorder="1" applyAlignment="1" applyProtection="1">
      <alignment horizontal="left" vertical="center"/>
    </xf>
    <xf numFmtId="49" fontId="38" fillId="2" borderId="1" xfId="4" applyNumberFormat="1" applyFont="1" applyFill="1" applyBorder="1" applyAlignment="1" applyProtection="1">
      <alignment horizontal="left" vertical="center"/>
    </xf>
    <xf numFmtId="49" fontId="39" fillId="7" borderId="1" xfId="4" applyNumberFormat="1" applyFont="1" applyFill="1" applyBorder="1" applyAlignment="1" applyProtection="1">
      <alignment horizontal="left" vertical="center"/>
    </xf>
    <xf numFmtId="49" fontId="37" fillId="7" borderId="1" xfId="4" applyNumberFormat="1" applyFont="1" applyFill="1" applyBorder="1" applyAlignment="1" applyProtection="1">
      <alignment horizontal="left" vertical="center"/>
    </xf>
    <xf numFmtId="4" fontId="40" fillId="2" borderId="1" xfId="4" applyNumberFormat="1" applyFont="1" applyFill="1" applyBorder="1" applyAlignment="1" applyProtection="1">
      <alignment horizontal="right" vertical="center"/>
    </xf>
    <xf numFmtId="49" fontId="40" fillId="2" borderId="1" xfId="4" applyNumberFormat="1" applyFont="1" applyFill="1" applyBorder="1" applyAlignment="1" applyProtection="1">
      <alignment horizontal="left" vertical="center"/>
    </xf>
    <xf numFmtId="0" fontId="41" fillId="2" borderId="1" xfId="4" applyNumberFormat="1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10" borderId="25" xfId="5" applyFont="1" applyFill="1" applyBorder="1" applyAlignment="1">
      <alignment horizontal="left" wrapText="1"/>
    </xf>
    <xf numFmtId="0" fontId="47" fillId="10" borderId="25" xfId="5" applyFont="1" applyFill="1" applyBorder="1" applyAlignment="1">
      <alignment horizontal="left" wrapText="1"/>
    </xf>
    <xf numFmtId="0" fontId="45" fillId="10" borderId="25" xfId="5" applyFont="1" applyFill="1" applyBorder="1" applyAlignment="1">
      <alignment horizontal="left" wrapText="1"/>
    </xf>
    <xf numFmtId="0" fontId="46" fillId="8" borderId="25" xfId="5" applyFont="1" applyFill="1" applyBorder="1" applyAlignment="1">
      <alignment horizontal="left" wrapText="1"/>
    </xf>
    <xf numFmtId="0" fontId="47" fillId="8" borderId="25" xfId="5" applyFont="1" applyFill="1" applyBorder="1" applyAlignment="1">
      <alignment horizontal="left" wrapText="1"/>
    </xf>
    <xf numFmtId="0" fontId="52" fillId="10" borderId="25" xfId="5" applyFont="1" applyFill="1" applyBorder="1" applyAlignment="1">
      <alignment horizontal="left" vertical="top" wrapText="1"/>
    </xf>
    <xf numFmtId="0" fontId="47" fillId="10" borderId="25" xfId="5" applyFont="1" applyFill="1" applyBorder="1" applyAlignment="1">
      <alignment horizontal="left" vertical="top" wrapText="1"/>
    </xf>
    <xf numFmtId="0" fontId="52" fillId="8" borderId="25" xfId="5" applyFont="1" applyFill="1" applyBorder="1" applyAlignment="1">
      <alignment horizontal="left" wrapText="1"/>
    </xf>
    <xf numFmtId="0" fontId="54" fillId="10" borderId="25" xfId="5" applyFont="1" applyFill="1" applyBorder="1" applyAlignment="1">
      <alignment horizontal="center" vertical="center" wrapText="1"/>
    </xf>
    <xf numFmtId="0" fontId="49" fillId="8" borderId="25" xfId="5" applyFont="1" applyFill="1" applyBorder="1" applyAlignment="1">
      <alignment horizontal="left" wrapText="1"/>
    </xf>
    <xf numFmtId="0" fontId="49" fillId="10" borderId="25" xfId="5" applyFont="1" applyFill="1" applyBorder="1" applyAlignment="1">
      <alignment horizontal="left" wrapText="1"/>
    </xf>
    <xf numFmtId="0" fontId="56" fillId="10" borderId="25" xfId="5" applyFont="1" applyFill="1" applyBorder="1" applyAlignment="1">
      <alignment vertical="center" wrapText="1"/>
    </xf>
    <xf numFmtId="0" fontId="45" fillId="10" borderId="25" xfId="5" applyFont="1" applyFill="1" applyBorder="1" applyAlignment="1">
      <alignment horizontal="left" vertical="top" wrapText="1"/>
    </xf>
    <xf numFmtId="0" fontId="59" fillId="2" borderId="1" xfId="6" applyBorder="1"/>
    <xf numFmtId="0" fontId="59" fillId="2" borderId="1" xfId="6" applyFill="1" applyBorder="1"/>
    <xf numFmtId="0" fontId="59" fillId="2" borderId="1" xfId="6" applyFont="1" applyBorder="1"/>
    <xf numFmtId="2" fontId="59" fillId="2" borderId="1" xfId="6" applyNumberFormat="1" applyBorder="1"/>
    <xf numFmtId="0" fontId="48" fillId="2" borderId="1" xfId="6" applyFont="1" applyBorder="1" applyAlignment="1">
      <alignment horizontal="center"/>
    </xf>
    <xf numFmtId="0" fontId="48" fillId="2" borderId="1" xfId="6" applyFont="1" applyBorder="1"/>
    <xf numFmtId="2" fontId="48" fillId="2" borderId="1" xfId="6" applyNumberFormat="1" applyFont="1" applyFill="1" applyBorder="1"/>
    <xf numFmtId="0" fontId="48" fillId="2" borderId="1" xfId="6" applyFont="1" applyFill="1" applyBorder="1" applyAlignment="1">
      <alignment horizontal="center"/>
    </xf>
    <xf numFmtId="0" fontId="59" fillId="2" borderId="1" xfId="6" applyFont="1" applyFill="1" applyBorder="1" applyAlignment="1">
      <alignment horizontal="center"/>
    </xf>
    <xf numFmtId="4" fontId="59" fillId="2" borderId="1" xfId="6" applyNumberFormat="1" applyFill="1" applyBorder="1"/>
    <xf numFmtId="0" fontId="59" fillId="2" borderId="1" xfId="6" applyBorder="1" applyAlignment="1">
      <alignment horizontal="center"/>
    </xf>
    <xf numFmtId="4" fontId="59" fillId="2" borderId="1" xfId="6" applyNumberFormat="1" applyFont="1"/>
    <xf numFmtId="2" fontId="59" fillId="2" borderId="1" xfId="6" applyNumberFormat="1" applyFont="1" applyBorder="1"/>
    <xf numFmtId="2" fontId="48" fillId="2" borderId="1" xfId="6" applyNumberFormat="1" applyFont="1"/>
    <xf numFmtId="168" fontId="59" fillId="2" borderId="1" xfId="6" applyNumberFormat="1" applyBorder="1"/>
    <xf numFmtId="0" fontId="59" fillId="2" borderId="1" xfId="7" applyBorder="1"/>
    <xf numFmtId="0" fontId="59" fillId="2" borderId="1" xfId="7"/>
    <xf numFmtId="0" fontId="43" fillId="2" borderId="1" xfId="7" applyFont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23" xfId="9" applyFont="1" applyBorder="1" applyAlignment="1" applyProtection="1">
      <alignment horizontal="left" vertical="center" wrapText="1"/>
      <protection locked="0"/>
    </xf>
    <xf numFmtId="4" fontId="0" fillId="2" borderId="23" xfId="9" applyNumberFormat="1" applyFont="1" applyBorder="1" applyAlignment="1" applyProtection="1">
      <alignment vertical="center"/>
      <protection locked="0"/>
    </xf>
    <xf numFmtId="167" fontId="0" fillId="2" borderId="23" xfId="9" applyNumberFormat="1" applyFont="1" applyBorder="1" applyAlignment="1" applyProtection="1">
      <alignment vertical="center"/>
      <protection locked="0"/>
    </xf>
    <xf numFmtId="0" fontId="0" fillId="2" borderId="23" xfId="9" applyFont="1" applyBorder="1" applyAlignment="1" applyProtection="1">
      <alignment horizontal="center" vertical="center" wrapText="1"/>
      <protection locked="0"/>
    </xf>
    <xf numFmtId="49" fontId="0" fillId="2" borderId="23" xfId="9" applyNumberFormat="1" applyFont="1" applyBorder="1" applyAlignment="1" applyProtection="1">
      <alignment horizontal="left" vertical="center" wrapText="1"/>
      <protection locked="0"/>
    </xf>
    <xf numFmtId="0" fontId="0" fillId="2" borderId="23" xfId="9" applyFont="1" applyBorder="1" applyAlignment="1" applyProtection="1">
      <alignment horizontal="center" vertical="center"/>
      <protection locked="0"/>
    </xf>
    <xf numFmtId="0" fontId="8" fillId="2" borderId="1" xfId="9" applyFont="1" applyAlignment="1">
      <alignment vertical="center"/>
    </xf>
    <xf numFmtId="0" fontId="8" fillId="2" borderId="1" xfId="9" applyFont="1" applyAlignment="1">
      <alignment horizontal="left" vertical="center"/>
    </xf>
    <xf numFmtId="167" fontId="8" fillId="2" borderId="1" xfId="9" applyNumberFormat="1" applyFont="1" applyBorder="1" applyAlignment="1">
      <alignment vertical="center"/>
    </xf>
    <xf numFmtId="0" fontId="8" fillId="2" borderId="1" xfId="9" applyFont="1" applyBorder="1" applyAlignment="1">
      <alignment horizontal="left" vertical="center" wrapText="1"/>
    </xf>
    <xf numFmtId="0" fontId="8" fillId="2" borderId="1" xfId="9" applyFont="1" applyBorder="1" applyAlignment="1">
      <alignment horizontal="left" vertical="center"/>
    </xf>
    <xf numFmtId="0" fontId="28" fillId="2" borderId="1" xfId="9" applyFont="1" applyBorder="1" applyAlignment="1">
      <alignment horizontal="left" vertical="center"/>
    </xf>
    <xf numFmtId="0" fontId="7" fillId="2" borderId="1" xfId="9" applyFont="1" applyAlignment="1">
      <alignment vertical="center"/>
    </xf>
    <xf numFmtId="0" fontId="7" fillId="2" borderId="1" xfId="9" applyFont="1" applyAlignment="1">
      <alignment horizontal="left" vertical="center"/>
    </xf>
    <xf numFmtId="167" fontId="7" fillId="2" borderId="1" xfId="9" applyNumberFormat="1" applyFont="1" applyAlignment="1">
      <alignment vertical="center"/>
    </xf>
    <xf numFmtId="0" fontId="7" fillId="2" borderId="1" xfId="9" applyFont="1" applyAlignment="1">
      <alignment horizontal="left" vertical="center" wrapText="1"/>
    </xf>
    <xf numFmtId="0" fontId="28" fillId="2" borderId="1" xfId="9" applyFont="1" applyAlignment="1">
      <alignment horizontal="left" vertical="center"/>
    </xf>
    <xf numFmtId="0" fontId="31" fillId="2" borderId="23" xfId="9" applyFont="1" applyBorder="1" applyAlignment="1" applyProtection="1">
      <alignment horizontal="left" vertical="center" wrapText="1"/>
      <protection locked="0"/>
    </xf>
    <xf numFmtId="4" fontId="31" fillId="2" borderId="23" xfId="9" applyNumberFormat="1" applyFont="1" applyBorder="1" applyAlignment="1" applyProtection="1">
      <alignment vertical="center"/>
      <protection locked="0"/>
    </xf>
    <xf numFmtId="0" fontId="31" fillId="2" borderId="23" xfId="9" applyFont="1" applyBorder="1" applyAlignment="1" applyProtection="1">
      <alignment vertical="center"/>
      <protection locked="0"/>
    </xf>
    <xf numFmtId="167" fontId="31" fillId="2" borderId="23" xfId="9" applyNumberFormat="1" applyFont="1" applyBorder="1" applyAlignment="1" applyProtection="1">
      <alignment vertical="center"/>
      <protection locked="0"/>
    </xf>
    <xf numFmtId="0" fontId="31" fillId="2" borderId="23" xfId="9" applyFont="1" applyBorder="1" applyAlignment="1" applyProtection="1">
      <alignment horizontal="center" vertical="center" wrapText="1"/>
      <protection locked="0"/>
    </xf>
    <xf numFmtId="49" fontId="31" fillId="2" borderId="23" xfId="9" applyNumberFormat="1" applyFont="1" applyBorder="1" applyAlignment="1" applyProtection="1">
      <alignment horizontal="left" vertical="center" wrapText="1"/>
      <protection locked="0"/>
    </xf>
    <xf numFmtId="0" fontId="31" fillId="2" borderId="23" xfId="9" applyFont="1" applyBorder="1" applyAlignment="1" applyProtection="1">
      <alignment horizontal="center" vertical="center"/>
      <protection locked="0"/>
    </xf>
    <xf numFmtId="167" fontId="7" fillId="2" borderId="1" xfId="9" applyNumberFormat="1" applyFont="1" applyBorder="1" applyAlignment="1">
      <alignment vertical="center"/>
    </xf>
    <xf numFmtId="0" fontId="7" fillId="2" borderId="1" xfId="9" applyFont="1" applyBorder="1" applyAlignment="1">
      <alignment horizontal="left" vertical="center" wrapText="1"/>
    </xf>
    <xf numFmtId="167" fontId="8" fillId="2" borderId="1" xfId="9" applyNumberFormat="1" applyFont="1" applyAlignment="1">
      <alignment vertical="center"/>
    </xf>
    <xf numFmtId="0" fontId="8" fillId="2" borderId="1" xfId="9" applyFont="1" applyAlignment="1">
      <alignment horizontal="left" vertical="center" wrapText="1"/>
    </xf>
    <xf numFmtId="0" fontId="9" fillId="2" borderId="1" xfId="9" applyFont="1" applyAlignment="1">
      <alignment vertical="center"/>
    </xf>
    <xf numFmtId="0" fontId="9" fillId="2" borderId="1" xfId="9" applyFont="1" applyAlignment="1">
      <alignment horizontal="left" vertical="center"/>
    </xf>
    <xf numFmtId="0" fontId="9" fillId="2" borderId="1" xfId="9" applyFont="1" applyAlignment="1">
      <alignment horizontal="left" vertical="center" wrapText="1"/>
    </xf>
    <xf numFmtId="0" fontId="6" fillId="2" borderId="1" xfId="9" applyFont="1" applyAlignment="1"/>
    <xf numFmtId="0" fontId="6" fillId="2" borderId="1" xfId="9" applyFont="1" applyAlignment="1">
      <alignment horizontal="left"/>
    </xf>
    <xf numFmtId="4" fontId="5" fillId="2" borderId="1" xfId="9" applyNumberFormat="1" applyFont="1" applyBorder="1" applyAlignment="1"/>
    <xf numFmtId="0" fontId="5" fillId="2" borderId="1" xfId="9" applyFont="1" applyBorder="1" applyAlignment="1">
      <alignment horizontal="left"/>
    </xf>
    <xf numFmtId="0" fontId="6" fillId="2" borderId="1" xfId="9" applyFont="1" applyBorder="1" applyAlignment="1">
      <alignment horizontal="left"/>
    </xf>
    <xf numFmtId="4" fontId="4" fillId="2" borderId="1" xfId="9" applyNumberFormat="1" applyFont="1" applyAlignment="1"/>
    <xf numFmtId="0" fontId="4" fillId="2" borderId="1" xfId="9" applyFont="1" applyAlignment="1">
      <alignment horizontal="left"/>
    </xf>
    <xf numFmtId="0" fontId="34" fillId="2" borderId="1" xfId="9" applyFont="1" applyAlignment="1">
      <alignment vertical="center"/>
    </xf>
    <xf numFmtId="0" fontId="34" fillId="2" borderId="1" xfId="9" applyFont="1" applyAlignment="1">
      <alignment horizontal="left" vertical="center"/>
    </xf>
    <xf numFmtId="167" fontId="34" fillId="2" borderId="1" xfId="9" applyNumberFormat="1" applyFont="1" applyAlignment="1">
      <alignment vertical="center"/>
    </xf>
    <xf numFmtId="0" fontId="34" fillId="2" borderId="1" xfId="9" applyFont="1" applyAlignment="1">
      <alignment horizontal="left" vertical="center" wrapText="1"/>
    </xf>
    <xf numFmtId="0" fontId="0" fillId="2" borderId="23" xfId="10" applyFont="1" applyBorder="1" applyAlignment="1" applyProtection="1">
      <alignment horizontal="left" vertical="center" wrapText="1"/>
      <protection locked="0"/>
    </xf>
    <xf numFmtId="4" fontId="0" fillId="2" borderId="23" xfId="10" applyNumberFormat="1" applyFont="1" applyBorder="1" applyAlignment="1" applyProtection="1">
      <alignment vertical="center"/>
      <protection locked="0"/>
    </xf>
    <xf numFmtId="167" fontId="0" fillId="2" borderId="23" xfId="10" applyNumberFormat="1" applyFont="1" applyBorder="1" applyAlignment="1" applyProtection="1">
      <alignment vertical="center"/>
      <protection locked="0"/>
    </xf>
    <xf numFmtId="0" fontId="0" fillId="2" borderId="23" xfId="10" applyFont="1" applyBorder="1" applyAlignment="1" applyProtection="1">
      <alignment horizontal="center" vertical="center" wrapText="1"/>
      <protection locked="0"/>
    </xf>
    <xf numFmtId="49" fontId="0" fillId="2" borderId="23" xfId="10" applyNumberFormat="1" applyFont="1" applyBorder="1" applyAlignment="1" applyProtection="1">
      <alignment horizontal="left" vertical="center" wrapText="1"/>
      <protection locked="0"/>
    </xf>
    <xf numFmtId="0" fontId="0" fillId="2" borderId="23" xfId="10" applyFont="1" applyBorder="1" applyAlignment="1" applyProtection="1">
      <alignment horizontal="center" vertical="center"/>
      <protection locked="0"/>
    </xf>
    <xf numFmtId="0" fontId="8" fillId="2" borderId="1" xfId="10" applyFont="1" applyAlignment="1">
      <alignment vertical="center"/>
    </xf>
    <xf numFmtId="0" fontId="8" fillId="2" borderId="1" xfId="10" applyFont="1" applyAlignment="1">
      <alignment horizontal="left" vertical="center"/>
    </xf>
    <xf numFmtId="167" fontId="8" fillId="2" borderId="1" xfId="10" applyNumberFormat="1" applyFont="1" applyBorder="1" applyAlignment="1">
      <alignment vertical="center"/>
    </xf>
    <xf numFmtId="0" fontId="8" fillId="2" borderId="1" xfId="10" applyFont="1" applyBorder="1" applyAlignment="1">
      <alignment horizontal="left" vertical="center" wrapText="1"/>
    </xf>
    <xf numFmtId="0" fontId="8" fillId="2" borderId="1" xfId="10" applyFont="1" applyBorder="1" applyAlignment="1">
      <alignment horizontal="left" vertical="center"/>
    </xf>
    <xf numFmtId="0" fontId="28" fillId="2" borderId="1" xfId="10" applyFont="1" applyBorder="1" applyAlignment="1">
      <alignment horizontal="left" vertical="center"/>
    </xf>
    <xf numFmtId="0" fontId="7" fillId="2" borderId="1" xfId="10" applyFont="1" applyAlignment="1">
      <alignment vertical="center"/>
    </xf>
    <xf numFmtId="0" fontId="7" fillId="2" borderId="1" xfId="10" applyFont="1" applyAlignment="1">
      <alignment horizontal="left" vertical="center"/>
    </xf>
    <xf numFmtId="167" fontId="7" fillId="2" borderId="1" xfId="10" applyNumberFormat="1" applyFont="1" applyAlignment="1">
      <alignment vertical="center"/>
    </xf>
    <xf numFmtId="0" fontId="7" fillId="2" borderId="1" xfId="10" applyFont="1" applyAlignment="1">
      <alignment horizontal="left" vertical="center" wrapText="1"/>
    </xf>
    <xf numFmtId="0" fontId="28" fillId="2" borderId="1" xfId="10" applyFont="1" applyAlignment="1">
      <alignment horizontal="left" vertical="center"/>
    </xf>
    <xf numFmtId="0" fontId="6" fillId="2" borderId="1" xfId="10" applyFont="1" applyAlignment="1"/>
    <xf numFmtId="0" fontId="6" fillId="2" borderId="1" xfId="10" applyFont="1" applyAlignment="1">
      <alignment horizontal="left"/>
    </xf>
    <xf numFmtId="4" fontId="5" fillId="2" borderId="1" xfId="10" applyNumberFormat="1" applyFont="1" applyBorder="1" applyAlignment="1"/>
    <xf numFmtId="0" fontId="5" fillId="2" borderId="1" xfId="10" applyFont="1" applyBorder="1" applyAlignment="1">
      <alignment horizontal="left"/>
    </xf>
    <xf numFmtId="0" fontId="6" fillId="2" borderId="1" xfId="10" applyFont="1" applyBorder="1" applyAlignment="1">
      <alignment horizontal="left"/>
    </xf>
    <xf numFmtId="0" fontId="9" fillId="2" borderId="1" xfId="10" applyFont="1" applyAlignment="1">
      <alignment vertical="center"/>
    </xf>
    <xf numFmtId="0" fontId="9" fillId="2" borderId="1" xfId="10" applyFont="1" applyAlignment="1">
      <alignment horizontal="left" vertical="center"/>
    </xf>
    <xf numFmtId="0" fontId="9" fillId="2" borderId="1" xfId="10" applyFont="1" applyAlignment="1">
      <alignment horizontal="left" vertical="center" wrapText="1"/>
    </xf>
    <xf numFmtId="0" fontId="31" fillId="2" borderId="23" xfId="10" applyFont="1" applyBorder="1" applyAlignment="1" applyProtection="1">
      <alignment horizontal="left" vertical="center" wrapText="1"/>
      <protection locked="0"/>
    </xf>
    <xf numFmtId="4" fontId="31" fillId="2" borderId="23" xfId="10" applyNumberFormat="1" applyFont="1" applyBorder="1" applyAlignment="1" applyProtection="1">
      <alignment vertical="center"/>
      <protection locked="0"/>
    </xf>
    <xf numFmtId="0" fontId="31" fillId="2" borderId="23" xfId="10" applyFont="1" applyBorder="1" applyAlignment="1" applyProtection="1">
      <alignment vertical="center"/>
      <protection locked="0"/>
    </xf>
    <xf numFmtId="167" fontId="31" fillId="2" borderId="23" xfId="10" applyNumberFormat="1" applyFont="1" applyBorder="1" applyAlignment="1" applyProtection="1">
      <alignment vertical="center"/>
      <protection locked="0"/>
    </xf>
    <xf numFmtId="0" fontId="31" fillId="2" borderId="23" xfId="10" applyFont="1" applyBorder="1" applyAlignment="1" applyProtection="1">
      <alignment horizontal="center" vertical="center" wrapText="1"/>
      <protection locked="0"/>
    </xf>
    <xf numFmtId="49" fontId="31" fillId="2" borderId="23" xfId="10" applyNumberFormat="1" applyFont="1" applyBorder="1" applyAlignment="1" applyProtection="1">
      <alignment horizontal="left" vertical="center" wrapText="1"/>
      <protection locked="0"/>
    </xf>
    <xf numFmtId="0" fontId="31" fillId="2" borderId="23" xfId="10" applyFont="1" applyBorder="1" applyAlignment="1" applyProtection="1">
      <alignment horizontal="center" vertical="center"/>
      <protection locked="0"/>
    </xf>
    <xf numFmtId="4" fontId="4" fillId="2" borderId="1" xfId="10" applyNumberFormat="1" applyFont="1" applyAlignment="1"/>
    <xf numFmtId="0" fontId="4" fillId="2" borderId="1" xfId="10" applyFont="1" applyAlignment="1">
      <alignment horizontal="left"/>
    </xf>
    <xf numFmtId="167" fontId="8" fillId="2" borderId="1" xfId="10" applyNumberFormat="1" applyFont="1" applyAlignment="1">
      <alignment vertical="center"/>
    </xf>
    <xf numFmtId="0" fontId="8" fillId="2" borderId="1" xfId="10" applyFont="1" applyAlignment="1">
      <alignment horizontal="left" vertical="center" wrapText="1"/>
    </xf>
    <xf numFmtId="0" fontId="34" fillId="2" borderId="1" xfId="10" applyFont="1" applyAlignment="1">
      <alignment vertical="center"/>
    </xf>
    <xf numFmtId="0" fontId="34" fillId="2" borderId="1" xfId="10" applyFont="1" applyAlignment="1">
      <alignment horizontal="left" vertical="center"/>
    </xf>
    <xf numFmtId="167" fontId="34" fillId="2" borderId="1" xfId="10" applyNumberFormat="1" applyFont="1" applyAlignment="1">
      <alignment vertical="center"/>
    </xf>
    <xf numFmtId="0" fontId="34" fillId="2" borderId="1" xfId="10" applyFont="1" applyAlignment="1">
      <alignment horizontal="left" vertical="center" wrapText="1"/>
    </xf>
    <xf numFmtId="0" fontId="0" fillId="0" borderId="0" xfId="0"/>
    <xf numFmtId="0" fontId="0" fillId="2" borderId="1" xfId="2" applyFont="1" applyAlignment="1">
      <alignment vertical="center"/>
    </xf>
    <xf numFmtId="0" fontId="0" fillId="2" borderId="1" xfId="2" applyFont="1" applyBorder="1" applyAlignment="1">
      <alignment vertical="center"/>
    </xf>
    <xf numFmtId="0" fontId="0" fillId="0" borderId="0" xfId="0"/>
    <xf numFmtId="0" fontId="16" fillId="2" borderId="1" xfId="2" applyFont="1" applyAlignment="1">
      <alignment vertical="center"/>
    </xf>
    <xf numFmtId="0" fontId="61" fillId="2" borderId="1" xfId="2" applyFont="1" applyAlignment="1">
      <alignment vertical="center"/>
    </xf>
    <xf numFmtId="0" fontId="0" fillId="0" borderId="1" xfId="0" applyBorder="1"/>
    <xf numFmtId="4" fontId="22" fillId="2" borderId="1" xfId="2" applyNumberFormat="1" applyFont="1" applyAlignment="1">
      <alignment horizontal="right" vertical="center"/>
    </xf>
    <xf numFmtId="3" fontId="0" fillId="2" borderId="23" xfId="2" applyNumberFormat="1" applyFont="1" applyBorder="1" applyAlignment="1" applyProtection="1">
      <alignment vertical="center"/>
      <protection locked="0"/>
    </xf>
    <xf numFmtId="3" fontId="7" fillId="2" borderId="1" xfId="2" applyNumberFormat="1" applyFont="1" applyAlignment="1">
      <alignment vertical="center"/>
    </xf>
    <xf numFmtId="3" fontId="8" fillId="2" borderId="1" xfId="2" applyNumberFormat="1" applyFont="1" applyBorder="1" applyAlignment="1">
      <alignment vertical="center"/>
    </xf>
    <xf numFmtId="3" fontId="40" fillId="2" borderId="1" xfId="4" applyNumberFormat="1" applyFont="1" applyFill="1" applyBorder="1" applyAlignment="1" applyProtection="1">
      <alignment horizontal="right" vertical="center"/>
    </xf>
    <xf numFmtId="0" fontId="47" fillId="10" borderId="25" xfId="5" applyFont="1" applyFill="1" applyBorder="1" applyAlignment="1">
      <alignment horizontal="center" vertical="center" wrapText="1"/>
    </xf>
    <xf numFmtId="3" fontId="47" fillId="10" borderId="25" xfId="5" applyNumberFormat="1" applyFont="1" applyFill="1" applyBorder="1" applyAlignment="1">
      <alignment horizontal="center" vertical="center" wrapText="1"/>
    </xf>
    <xf numFmtId="3" fontId="45" fillId="10" borderId="25" xfId="5" applyNumberFormat="1" applyFont="1" applyFill="1" applyBorder="1" applyAlignment="1">
      <alignment horizontal="center" vertical="center" wrapText="1"/>
    </xf>
    <xf numFmtId="0" fontId="0" fillId="0" borderId="25" xfId="0" applyBorder="1"/>
    <xf numFmtId="49" fontId="45" fillId="8" borderId="25" xfId="5" applyNumberFormat="1" applyFont="1" applyFill="1" applyBorder="1" applyAlignment="1">
      <alignment horizontal="center" wrapText="1"/>
    </xf>
    <xf numFmtId="49" fontId="45" fillId="10" borderId="25" xfId="5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49" fontId="46" fillId="8" borderId="25" xfId="5" applyNumberFormat="1" applyFont="1" applyFill="1" applyBorder="1" applyAlignment="1">
      <alignment horizontal="center" wrapText="1"/>
    </xf>
    <xf numFmtId="0" fontId="0" fillId="0" borderId="25" xfId="0" applyBorder="1" applyAlignment="1">
      <alignment vertical="center"/>
    </xf>
    <xf numFmtId="0" fontId="45" fillId="8" borderId="25" xfId="5" applyFont="1" applyFill="1" applyBorder="1" applyAlignment="1">
      <alignment horizontal="left" wrapText="1"/>
    </xf>
    <xf numFmtId="49" fontId="46" fillId="10" borderId="25" xfId="5" applyNumberFormat="1" applyFont="1" applyFill="1" applyBorder="1" applyAlignment="1">
      <alignment horizontal="center" wrapText="1"/>
    </xf>
    <xf numFmtId="0" fontId="54" fillId="10" borderId="25" xfId="5" applyFont="1" applyFill="1" applyBorder="1" applyAlignment="1">
      <alignment horizontal="left" vertical="center" wrapText="1"/>
    </xf>
    <xf numFmtId="0" fontId="50" fillId="10" borderId="25" xfId="5" applyFont="1" applyFill="1" applyBorder="1" applyAlignment="1">
      <alignment horizontal="left" wrapText="1"/>
    </xf>
    <xf numFmtId="49" fontId="49" fillId="10" borderId="25" xfId="5" applyNumberFormat="1" applyFont="1" applyFill="1" applyBorder="1" applyAlignment="1">
      <alignment horizontal="center" wrapText="1"/>
    </xf>
    <xf numFmtId="0" fontId="10" fillId="2" borderId="1" xfId="6" applyFont="1" applyBorder="1"/>
    <xf numFmtId="0" fontId="10" fillId="2" borderId="1" xfId="6" applyFont="1" applyFill="1" applyBorder="1"/>
    <xf numFmtId="0" fontId="10" fillId="2" borderId="1" xfId="6" applyFont="1" applyBorder="1" applyAlignment="1">
      <alignment horizontal="left"/>
    </xf>
    <xf numFmtId="0" fontId="10" fillId="2" borderId="1" xfId="6" applyFont="1" applyBorder="1" applyAlignment="1">
      <alignment horizontal="center"/>
    </xf>
    <xf numFmtId="0" fontId="10" fillId="2" borderId="1" xfId="6" applyFont="1" applyFill="1" applyBorder="1" applyAlignment="1">
      <alignment horizontal="center"/>
    </xf>
    <xf numFmtId="0" fontId="10" fillId="2" borderId="1" xfId="6" applyFont="1" applyBorder="1" applyAlignment="1">
      <alignment wrapText="1"/>
    </xf>
    <xf numFmtId="0" fontId="10" fillId="2" borderId="1" xfId="6" applyFont="1" applyFill="1" applyBorder="1" applyAlignment="1">
      <alignment wrapText="1"/>
    </xf>
    <xf numFmtId="4" fontId="4" fillId="2" borderId="1" xfId="2" applyNumberFormat="1" applyFont="1" applyBorder="1" applyAlignment="1"/>
    <xf numFmtId="4" fontId="0" fillId="2" borderId="1" xfId="2" applyNumberFormat="1" applyFont="1" applyBorder="1" applyAlignment="1" applyProtection="1">
      <alignment vertical="center"/>
      <protection locked="0"/>
    </xf>
    <xf numFmtId="0" fontId="43" fillId="2" borderId="1" xfId="7" applyFont="1" applyBorder="1" applyAlignment="1">
      <alignment horizontal="left" vertical="top" wrapText="1"/>
    </xf>
    <xf numFmtId="0" fontId="43" fillId="2" borderId="1" xfId="7" applyFont="1" applyBorder="1" applyAlignment="1">
      <alignment horizontal="left" vertical="center" wrapText="1"/>
    </xf>
    <xf numFmtId="0" fontId="4" fillId="2" borderId="1" xfId="2" applyFont="1" applyBorder="1" applyAlignment="1">
      <alignment horizontal="left"/>
    </xf>
    <xf numFmtId="3" fontId="59" fillId="2" borderId="1" xfId="7" applyNumberFormat="1" applyFont="1" applyFill="1" applyBorder="1" applyAlignment="1">
      <alignment vertical="center" wrapText="1"/>
    </xf>
    <xf numFmtId="3" fontId="48" fillId="2" borderId="1" xfId="7" applyNumberFormat="1" applyFont="1" applyFill="1" applyBorder="1" applyAlignment="1">
      <alignment vertical="center" wrapText="1"/>
    </xf>
    <xf numFmtId="0" fontId="27" fillId="2" borderId="1" xfId="6" applyFont="1" applyBorder="1" applyAlignment="1">
      <alignment wrapText="1"/>
    </xf>
    <xf numFmtId="0" fontId="63" fillId="2" borderId="25" xfId="5" applyFont="1" applyFill="1" applyBorder="1" applyAlignment="1">
      <alignment vertical="top"/>
    </xf>
    <xf numFmtId="0" fontId="64" fillId="2" borderId="1" xfId="6" applyFont="1" applyBorder="1" applyAlignment="1">
      <alignment wrapText="1"/>
    </xf>
    <xf numFmtId="0" fontId="62" fillId="2" borderId="1" xfId="5" applyFont="1" applyFill="1" applyBorder="1"/>
    <xf numFmtId="0" fontId="20" fillId="6" borderId="25" xfId="11" applyFont="1" applyFill="1" applyBorder="1" applyAlignment="1">
      <alignment horizontal="center" vertical="center" wrapText="1"/>
    </xf>
    <xf numFmtId="0" fontId="2" fillId="6" borderId="25" xfId="1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8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10" borderId="0" xfId="0" applyNumberFormat="1" applyFont="1" applyFill="1" applyAlignment="1">
      <alignment vertical="center"/>
    </xf>
    <xf numFmtId="0" fontId="25" fillId="10" borderId="0" xfId="0" applyFont="1" applyFill="1" applyAlignment="1">
      <alignment vertical="center"/>
    </xf>
    <xf numFmtId="49" fontId="44" fillId="9" borderId="29" xfId="5" applyNumberFormat="1" applyFont="1" applyFill="1" applyBorder="1" applyAlignment="1">
      <alignment horizontal="center" wrapText="1"/>
    </xf>
    <xf numFmtId="49" fontId="44" fillId="9" borderId="28" xfId="5" applyNumberFormat="1" applyFont="1" applyFill="1" applyBorder="1" applyAlignment="1">
      <alignment horizontal="center" wrapText="1"/>
    </xf>
    <xf numFmtId="49" fontId="44" fillId="9" borderId="26" xfId="5" applyNumberFormat="1" applyFont="1" applyFill="1" applyBorder="1" applyAlignment="1">
      <alignment horizontal="center" wrapText="1"/>
    </xf>
    <xf numFmtId="49" fontId="44" fillId="9" borderId="27" xfId="5" applyNumberFormat="1" applyFont="1" applyFill="1" applyBorder="1" applyAlignment="1">
      <alignment horizontal="center" wrapText="1"/>
    </xf>
    <xf numFmtId="49" fontId="44" fillId="11" borderId="26" xfId="5" applyNumberFormat="1" applyFont="1" applyFill="1" applyBorder="1" applyAlignment="1">
      <alignment horizontal="center" wrapText="1"/>
    </xf>
    <xf numFmtId="49" fontId="44" fillId="11" borderId="27" xfId="5" applyNumberFormat="1" applyFont="1" applyFill="1" applyBorder="1" applyAlignment="1">
      <alignment horizontal="center" wrapText="1"/>
    </xf>
  </cellXfs>
  <cellStyles count="13">
    <cellStyle name="Hypertextový odkaz" xfId="1" builtinId="8"/>
    <cellStyle name="Hypertextový odkaz 2" xfId="3"/>
    <cellStyle name="Normální" xfId="0" builtinId="0" customBuiltin="1"/>
    <cellStyle name="Normální 2" xfId="2"/>
    <cellStyle name="Normální 2 2" xfId="12"/>
    <cellStyle name="Normální 3" xfId="4"/>
    <cellStyle name="Normální 3 2" xfId="8"/>
    <cellStyle name="Normální 4" xfId="5"/>
    <cellStyle name="Normální 5" xfId="6"/>
    <cellStyle name="Normální 6" xfId="7"/>
    <cellStyle name="Normální 7" xfId="9"/>
    <cellStyle name="Normální 8" xfId="10"/>
    <cellStyle name="Normální 9" xfId="1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91" width="9.33203125" hidden="1"/>
  </cols>
  <sheetData>
    <row r="1" spans="1:74" ht="21.4" customHeight="1" x14ac:dyDescent="0.3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7</v>
      </c>
      <c r="BV1" s="16" t="s">
        <v>8</v>
      </c>
    </row>
    <row r="2" spans="1:74" ht="36.950000000000003" customHeight="1" x14ac:dyDescent="0.3">
      <c r="AR2" s="345" t="s">
        <v>9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S2" s="17" t="s">
        <v>10</v>
      </c>
      <c r="BT2" s="17" t="s">
        <v>11</v>
      </c>
    </row>
    <row r="3" spans="1:74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10</v>
      </c>
      <c r="BT3" s="17" t="s">
        <v>12</v>
      </c>
    </row>
    <row r="4" spans="1:74" ht="36.950000000000003" customHeight="1" x14ac:dyDescent="0.3">
      <c r="B4" s="21"/>
      <c r="C4" s="22"/>
      <c r="D4" s="23" t="s">
        <v>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14</v>
      </c>
      <c r="BS4" s="17" t="s">
        <v>15</v>
      </c>
    </row>
    <row r="5" spans="1:74" ht="14.45" customHeight="1" x14ac:dyDescent="0.3">
      <c r="B5" s="21"/>
      <c r="C5" s="22"/>
      <c r="D5" s="26" t="s">
        <v>16</v>
      </c>
      <c r="E5" s="22"/>
      <c r="F5" s="22"/>
      <c r="G5" s="22"/>
      <c r="H5" s="22"/>
      <c r="I5" s="22"/>
      <c r="J5" s="22"/>
      <c r="K5" s="362" t="s">
        <v>17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2"/>
      <c r="AQ5" s="24"/>
      <c r="BS5" s="17" t="s">
        <v>10</v>
      </c>
    </row>
    <row r="6" spans="1:74" ht="36.950000000000003" customHeight="1" x14ac:dyDescent="0.3">
      <c r="B6" s="21"/>
      <c r="C6" s="22"/>
      <c r="D6" s="28" t="s">
        <v>18</v>
      </c>
      <c r="E6" s="22"/>
      <c r="F6" s="22"/>
      <c r="G6" s="22"/>
      <c r="H6" s="22"/>
      <c r="I6" s="22"/>
      <c r="J6" s="22"/>
      <c r="K6" s="364" t="s">
        <v>1988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2"/>
      <c r="AQ6" s="24"/>
      <c r="BS6" s="17" t="s">
        <v>10</v>
      </c>
    </row>
    <row r="7" spans="1:74" ht="14.45" customHeight="1" x14ac:dyDescent="0.3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5</v>
      </c>
      <c r="AO7" s="22"/>
      <c r="AP7" s="22"/>
      <c r="AQ7" s="24"/>
      <c r="BS7" s="17" t="s">
        <v>10</v>
      </c>
    </row>
    <row r="8" spans="1:74" ht="14.45" customHeight="1" x14ac:dyDescent="0.3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27" t="s">
        <v>24</v>
      </c>
      <c r="AO8" s="22"/>
      <c r="AP8" s="22"/>
      <c r="AQ8" s="24"/>
      <c r="BS8" s="17" t="s">
        <v>10</v>
      </c>
    </row>
    <row r="9" spans="1:74" ht="14.45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S9" s="17" t="s">
        <v>10</v>
      </c>
    </row>
    <row r="10" spans="1:74" ht="14.45" customHeight="1" x14ac:dyDescent="0.3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5</v>
      </c>
      <c r="AO10" s="22"/>
      <c r="AP10" s="22"/>
      <c r="AQ10" s="24"/>
      <c r="BS10" s="17" t="s">
        <v>10</v>
      </c>
    </row>
    <row r="11" spans="1:74" ht="18.399999999999999" customHeight="1" x14ac:dyDescent="0.3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5</v>
      </c>
      <c r="AO11" s="22"/>
      <c r="AP11" s="22"/>
      <c r="AQ11" s="24"/>
      <c r="BS11" s="17" t="s">
        <v>10</v>
      </c>
    </row>
    <row r="12" spans="1:74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S12" s="17" t="s">
        <v>10</v>
      </c>
    </row>
    <row r="13" spans="1:74" ht="14.45" customHeight="1" x14ac:dyDescent="0.3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27" t="s">
        <v>5</v>
      </c>
      <c r="AO13" s="22"/>
      <c r="AP13" s="22"/>
      <c r="AQ13" s="24"/>
      <c r="BS13" s="17" t="s">
        <v>10</v>
      </c>
    </row>
    <row r="14" spans="1:74" ht="15" x14ac:dyDescent="0.3">
      <c r="B14" s="21"/>
      <c r="C14" s="22"/>
      <c r="D14" s="22"/>
      <c r="E14" s="27" t="s">
        <v>30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9" t="s">
        <v>28</v>
      </c>
      <c r="AL14" s="22"/>
      <c r="AM14" s="22"/>
      <c r="AN14" s="27" t="s">
        <v>5</v>
      </c>
      <c r="AO14" s="22"/>
      <c r="AP14" s="22"/>
      <c r="AQ14" s="24"/>
      <c r="BS14" s="17" t="s">
        <v>10</v>
      </c>
    </row>
    <row r="15" spans="1:74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S15" s="17" t="s">
        <v>6</v>
      </c>
    </row>
    <row r="16" spans="1:74" ht="14.45" customHeight="1" x14ac:dyDescent="0.3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5</v>
      </c>
      <c r="AO16" s="22"/>
      <c r="AP16" s="22"/>
      <c r="AQ16" s="24"/>
      <c r="BS16" s="17" t="s">
        <v>6</v>
      </c>
    </row>
    <row r="17" spans="2:71" ht="18.399999999999999" customHeight="1" x14ac:dyDescent="0.3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5</v>
      </c>
      <c r="AO17" s="22"/>
      <c r="AP17" s="22"/>
      <c r="AQ17" s="24"/>
      <c r="BS17" s="17" t="s">
        <v>7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S18" s="17" t="s">
        <v>10</v>
      </c>
    </row>
    <row r="19" spans="2:71" ht="14.45" customHeight="1" x14ac:dyDescent="0.3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S19" s="17" t="s">
        <v>10</v>
      </c>
    </row>
    <row r="20" spans="2:71" ht="22.5" customHeight="1" x14ac:dyDescent="0.3">
      <c r="B20" s="21"/>
      <c r="C20" s="22"/>
      <c r="D20" s="22"/>
      <c r="E20" s="365" t="s">
        <v>5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22"/>
      <c r="AP20" s="22"/>
      <c r="AQ20" s="24"/>
      <c r="BS20" s="17" t="s">
        <v>7</v>
      </c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  <row r="22" spans="2:71" ht="6.95" customHeight="1" x14ac:dyDescent="0.3">
      <c r="B22" s="21"/>
      <c r="C22" s="2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2"/>
      <c r="AQ22" s="24"/>
    </row>
    <row r="23" spans="2:71" s="1" customFormat="1" ht="25.9" customHeight="1" x14ac:dyDescent="0.3">
      <c r="B23" s="31"/>
      <c r="C23" s="32"/>
      <c r="D23" s="33" t="s">
        <v>34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66">
        <f>SUM(AG51)</f>
        <v>0</v>
      </c>
      <c r="AL23" s="367"/>
      <c r="AM23" s="367"/>
      <c r="AN23" s="367"/>
      <c r="AO23" s="367"/>
      <c r="AP23" s="32"/>
      <c r="AQ23" s="35"/>
    </row>
    <row r="24" spans="2:71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</row>
    <row r="25" spans="2:71" s="1" customFormat="1" x14ac:dyDescent="0.3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68" t="s">
        <v>35</v>
      </c>
      <c r="M25" s="368"/>
      <c r="N25" s="368"/>
      <c r="O25" s="368"/>
      <c r="P25" s="32"/>
      <c r="Q25" s="32"/>
      <c r="R25" s="32"/>
      <c r="S25" s="32"/>
      <c r="T25" s="32"/>
      <c r="U25" s="32"/>
      <c r="V25" s="32"/>
      <c r="W25" s="368" t="s">
        <v>36</v>
      </c>
      <c r="X25" s="368"/>
      <c r="Y25" s="368"/>
      <c r="Z25" s="368"/>
      <c r="AA25" s="368"/>
      <c r="AB25" s="368"/>
      <c r="AC25" s="368"/>
      <c r="AD25" s="368"/>
      <c r="AE25" s="368"/>
      <c r="AF25" s="32"/>
      <c r="AG25" s="32"/>
      <c r="AH25" s="32"/>
      <c r="AI25" s="32"/>
      <c r="AJ25" s="32"/>
      <c r="AK25" s="368" t="s">
        <v>37</v>
      </c>
      <c r="AL25" s="368"/>
      <c r="AM25" s="368"/>
      <c r="AN25" s="368"/>
      <c r="AO25" s="368"/>
      <c r="AP25" s="32"/>
      <c r="AQ25" s="35"/>
    </row>
    <row r="26" spans="2:71" s="2" customFormat="1" ht="14.45" customHeight="1" x14ac:dyDescent="0.3">
      <c r="B26" s="36"/>
      <c r="C26" s="37"/>
      <c r="D26" s="38" t="s">
        <v>38</v>
      </c>
      <c r="E26" s="37"/>
      <c r="F26" s="38" t="s">
        <v>39</v>
      </c>
      <c r="G26" s="37"/>
      <c r="H26" s="37"/>
      <c r="I26" s="37"/>
      <c r="J26" s="37"/>
      <c r="K26" s="37"/>
      <c r="L26" s="343">
        <v>0.21</v>
      </c>
      <c r="M26" s="344"/>
      <c r="N26" s="344"/>
      <c r="O26" s="344"/>
      <c r="P26" s="37"/>
      <c r="Q26" s="37"/>
      <c r="R26" s="37"/>
      <c r="S26" s="37"/>
      <c r="T26" s="37"/>
      <c r="U26" s="37"/>
      <c r="V26" s="37"/>
      <c r="W26" s="357">
        <f>AK23</f>
        <v>0</v>
      </c>
      <c r="X26" s="344"/>
      <c r="Y26" s="344"/>
      <c r="Z26" s="344"/>
      <c r="AA26" s="344"/>
      <c r="AB26" s="344"/>
      <c r="AC26" s="344"/>
      <c r="AD26" s="344"/>
      <c r="AE26" s="344"/>
      <c r="AF26" s="37"/>
      <c r="AG26" s="37"/>
      <c r="AH26" s="37"/>
      <c r="AI26" s="37"/>
      <c r="AJ26" s="37"/>
      <c r="AK26" s="357">
        <f>W26*0.21</f>
        <v>0</v>
      </c>
      <c r="AL26" s="344"/>
      <c r="AM26" s="344"/>
      <c r="AN26" s="344"/>
      <c r="AO26" s="344"/>
      <c r="AP26" s="37"/>
      <c r="AQ26" s="39"/>
    </row>
    <row r="27" spans="2:71" s="2" customFormat="1" ht="14.45" customHeight="1" x14ac:dyDescent="0.3">
      <c r="B27" s="36"/>
      <c r="C27" s="37"/>
      <c r="D27" s="37"/>
      <c r="E27" s="37"/>
      <c r="F27" s="38" t="s">
        <v>40</v>
      </c>
      <c r="G27" s="37"/>
      <c r="H27" s="37"/>
      <c r="I27" s="37"/>
      <c r="J27" s="37"/>
      <c r="K27" s="37"/>
      <c r="L27" s="343">
        <v>0.15</v>
      </c>
      <c r="M27" s="344"/>
      <c r="N27" s="344"/>
      <c r="O27" s="344"/>
      <c r="P27" s="37"/>
      <c r="Q27" s="37"/>
      <c r="R27" s="37"/>
      <c r="S27" s="37"/>
      <c r="T27" s="37"/>
      <c r="U27" s="37"/>
      <c r="V27" s="37"/>
      <c r="W27" s="357">
        <v>0</v>
      </c>
      <c r="X27" s="344"/>
      <c r="Y27" s="344"/>
      <c r="Z27" s="344"/>
      <c r="AA27" s="344"/>
      <c r="AB27" s="344"/>
      <c r="AC27" s="344"/>
      <c r="AD27" s="344"/>
      <c r="AE27" s="344"/>
      <c r="AF27" s="37"/>
      <c r="AG27" s="37"/>
      <c r="AH27" s="37"/>
      <c r="AI27" s="37"/>
      <c r="AJ27" s="37"/>
      <c r="AK27" s="357">
        <v>0</v>
      </c>
      <c r="AL27" s="344"/>
      <c r="AM27" s="344"/>
      <c r="AN27" s="344"/>
      <c r="AO27" s="344"/>
      <c r="AP27" s="37"/>
      <c r="AQ27" s="39"/>
    </row>
    <row r="28" spans="2:71" s="2" customFormat="1" ht="14.45" hidden="1" customHeight="1" x14ac:dyDescent="0.3">
      <c r="B28" s="36"/>
      <c r="C28" s="37"/>
      <c r="D28" s="37"/>
      <c r="E28" s="37"/>
      <c r="F28" s="38" t="s">
        <v>41</v>
      </c>
      <c r="G28" s="37"/>
      <c r="H28" s="37"/>
      <c r="I28" s="37"/>
      <c r="J28" s="37"/>
      <c r="K28" s="37"/>
      <c r="L28" s="343">
        <v>0.21</v>
      </c>
      <c r="M28" s="344"/>
      <c r="N28" s="344"/>
      <c r="O28" s="344"/>
      <c r="P28" s="37"/>
      <c r="Q28" s="37"/>
      <c r="R28" s="37"/>
      <c r="S28" s="37"/>
      <c r="T28" s="37"/>
      <c r="U28" s="37"/>
      <c r="V28" s="37"/>
      <c r="W28" s="357" t="e">
        <f>ROUND(BD51,2)</f>
        <v>#REF!</v>
      </c>
      <c r="X28" s="344"/>
      <c r="Y28" s="344"/>
      <c r="Z28" s="344"/>
      <c r="AA28" s="344"/>
      <c r="AB28" s="344"/>
      <c r="AC28" s="344"/>
      <c r="AD28" s="344"/>
      <c r="AE28" s="344"/>
      <c r="AF28" s="37"/>
      <c r="AG28" s="37"/>
      <c r="AH28" s="37"/>
      <c r="AI28" s="37"/>
      <c r="AJ28" s="37"/>
      <c r="AK28" s="357">
        <v>0</v>
      </c>
      <c r="AL28" s="344"/>
      <c r="AM28" s="344"/>
      <c r="AN28" s="344"/>
      <c r="AO28" s="344"/>
      <c r="AP28" s="37"/>
      <c r="AQ28" s="39"/>
    </row>
    <row r="29" spans="2:71" s="2" customFormat="1" ht="14.45" hidden="1" customHeight="1" x14ac:dyDescent="0.3">
      <c r="B29" s="36"/>
      <c r="C29" s="37"/>
      <c r="D29" s="37"/>
      <c r="E29" s="37"/>
      <c r="F29" s="38" t="s">
        <v>42</v>
      </c>
      <c r="G29" s="37"/>
      <c r="H29" s="37"/>
      <c r="I29" s="37"/>
      <c r="J29" s="37"/>
      <c r="K29" s="37"/>
      <c r="L29" s="343">
        <v>0.15</v>
      </c>
      <c r="M29" s="344"/>
      <c r="N29" s="344"/>
      <c r="O29" s="344"/>
      <c r="P29" s="37"/>
      <c r="Q29" s="37"/>
      <c r="R29" s="37"/>
      <c r="S29" s="37"/>
      <c r="T29" s="37"/>
      <c r="U29" s="37"/>
      <c r="V29" s="37"/>
      <c r="W29" s="357" t="e">
        <f>ROUND(BE51,2)</f>
        <v>#REF!</v>
      </c>
      <c r="X29" s="344"/>
      <c r="Y29" s="344"/>
      <c r="Z29" s="344"/>
      <c r="AA29" s="344"/>
      <c r="AB29" s="344"/>
      <c r="AC29" s="344"/>
      <c r="AD29" s="344"/>
      <c r="AE29" s="344"/>
      <c r="AF29" s="37"/>
      <c r="AG29" s="37"/>
      <c r="AH29" s="37"/>
      <c r="AI29" s="37"/>
      <c r="AJ29" s="37"/>
      <c r="AK29" s="357">
        <v>0</v>
      </c>
      <c r="AL29" s="344"/>
      <c r="AM29" s="344"/>
      <c r="AN29" s="344"/>
      <c r="AO29" s="344"/>
      <c r="AP29" s="37"/>
      <c r="AQ29" s="39"/>
    </row>
    <row r="30" spans="2:71" s="2" customFormat="1" ht="14.45" hidden="1" customHeight="1" x14ac:dyDescent="0.3">
      <c r="B30" s="36"/>
      <c r="C30" s="37"/>
      <c r="D30" s="37"/>
      <c r="E30" s="37"/>
      <c r="F30" s="38" t="s">
        <v>43</v>
      </c>
      <c r="G30" s="37"/>
      <c r="H30" s="37"/>
      <c r="I30" s="37"/>
      <c r="J30" s="37"/>
      <c r="K30" s="37"/>
      <c r="L30" s="343">
        <v>0</v>
      </c>
      <c r="M30" s="344"/>
      <c r="N30" s="344"/>
      <c r="O30" s="344"/>
      <c r="P30" s="37"/>
      <c r="Q30" s="37"/>
      <c r="R30" s="37"/>
      <c r="S30" s="37"/>
      <c r="T30" s="37"/>
      <c r="U30" s="37"/>
      <c r="V30" s="37"/>
      <c r="W30" s="357" t="e">
        <f>ROUND(BF51,2)</f>
        <v>#REF!</v>
      </c>
      <c r="X30" s="344"/>
      <c r="Y30" s="344"/>
      <c r="Z30" s="344"/>
      <c r="AA30" s="344"/>
      <c r="AB30" s="344"/>
      <c r="AC30" s="344"/>
      <c r="AD30" s="344"/>
      <c r="AE30" s="344"/>
      <c r="AF30" s="37"/>
      <c r="AG30" s="37"/>
      <c r="AH30" s="37"/>
      <c r="AI30" s="37"/>
      <c r="AJ30" s="37"/>
      <c r="AK30" s="357">
        <v>0</v>
      </c>
      <c r="AL30" s="344"/>
      <c r="AM30" s="344"/>
      <c r="AN30" s="344"/>
      <c r="AO30" s="344"/>
      <c r="AP30" s="37"/>
      <c r="AQ30" s="39"/>
    </row>
    <row r="31" spans="2:71" s="1" customFormat="1" ht="6.95" customHeight="1" x14ac:dyDescent="0.3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</row>
    <row r="32" spans="2:71" s="1" customFormat="1" ht="25.9" customHeight="1" x14ac:dyDescent="0.3">
      <c r="B32" s="31"/>
      <c r="C32" s="40"/>
      <c r="D32" s="41" t="s">
        <v>44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45</v>
      </c>
      <c r="U32" s="42"/>
      <c r="V32" s="42"/>
      <c r="W32" s="42"/>
      <c r="X32" s="358" t="s">
        <v>46</v>
      </c>
      <c r="Y32" s="359"/>
      <c r="Z32" s="359"/>
      <c r="AA32" s="359"/>
      <c r="AB32" s="359"/>
      <c r="AC32" s="42"/>
      <c r="AD32" s="42"/>
      <c r="AE32" s="42"/>
      <c r="AF32" s="42"/>
      <c r="AG32" s="42"/>
      <c r="AH32" s="42"/>
      <c r="AI32" s="42"/>
      <c r="AJ32" s="42"/>
      <c r="AK32" s="360">
        <f>SUM(W26:AO27)</f>
        <v>0</v>
      </c>
      <c r="AL32" s="359"/>
      <c r="AM32" s="359"/>
      <c r="AN32" s="359"/>
      <c r="AO32" s="361"/>
      <c r="AP32" s="40"/>
      <c r="AQ32" s="44"/>
    </row>
    <row r="33" spans="2:58" s="1" customFormat="1" ht="6.95" customHeight="1" x14ac:dyDescent="0.3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58" s="1" customFormat="1" ht="6.95" customHeight="1" x14ac:dyDescent="0.3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58" s="1" customFormat="1" ht="6.95" customHeight="1" x14ac:dyDescent="0.3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1"/>
    </row>
    <row r="39" spans="2:58" s="1" customFormat="1" ht="36.950000000000003" customHeight="1" x14ac:dyDescent="0.3">
      <c r="B39" s="31"/>
      <c r="C39" s="50" t="s">
        <v>47</v>
      </c>
      <c r="AR39" s="31"/>
    </row>
    <row r="40" spans="2:58" s="1" customFormat="1" ht="6.95" customHeight="1" x14ac:dyDescent="0.3">
      <c r="B40" s="31"/>
      <c r="AR40" s="31"/>
    </row>
    <row r="41" spans="2:58" s="3" customFormat="1" ht="14.45" customHeight="1" x14ac:dyDescent="0.3">
      <c r="B41" s="51"/>
      <c r="C41" s="52" t="s">
        <v>16</v>
      </c>
      <c r="L41" s="3" t="str">
        <f>K5</f>
        <v>2018-07</v>
      </c>
      <c r="AR41" s="51"/>
    </row>
    <row r="42" spans="2:58" s="4" customFormat="1" ht="36.950000000000003" customHeight="1" x14ac:dyDescent="0.3">
      <c r="B42" s="53"/>
      <c r="C42" s="54" t="s">
        <v>18</v>
      </c>
      <c r="L42" s="349" t="str">
        <f>K6</f>
        <v>Polyfunkční dům se školním klubem a se školní kuchyní</v>
      </c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R42" s="53"/>
    </row>
    <row r="43" spans="2:58" s="1" customFormat="1" ht="6.95" customHeight="1" x14ac:dyDescent="0.3">
      <c r="B43" s="31"/>
      <c r="AR43" s="31"/>
    </row>
    <row r="44" spans="2:58" s="1" customFormat="1" ht="15" x14ac:dyDescent="0.3">
      <c r="B44" s="31"/>
      <c r="C44" s="52" t="s">
        <v>21</v>
      </c>
      <c r="L44" s="55" t="str">
        <f>IF(K8="","",K8)</f>
        <v>Velké Přílepy</v>
      </c>
      <c r="AI44" s="52" t="s">
        <v>23</v>
      </c>
      <c r="AM44" s="351" t="str">
        <f>IF(AN8= "","",AN8)</f>
        <v>14. 7. 2018</v>
      </c>
      <c r="AN44" s="351"/>
      <c r="AR44" s="31"/>
    </row>
    <row r="45" spans="2:58" s="1" customFormat="1" ht="6.95" customHeight="1" x14ac:dyDescent="0.3">
      <c r="B45" s="31"/>
      <c r="AR45" s="31"/>
    </row>
    <row r="46" spans="2:58" s="1" customFormat="1" ht="15" x14ac:dyDescent="0.3">
      <c r="B46" s="31"/>
      <c r="C46" s="52" t="s">
        <v>25</v>
      </c>
      <c r="L46" s="3" t="str">
        <f>IF(E11= "","",E11)</f>
        <v>Obec Velké Přílepy</v>
      </c>
      <c r="AI46" s="52" t="s">
        <v>31</v>
      </c>
      <c r="AM46" s="352" t="str">
        <f>IF(E17="","",E17)</f>
        <v>TTP spol. s.r.o.</v>
      </c>
      <c r="AN46" s="352"/>
      <c r="AO46" s="352"/>
      <c r="AP46" s="352"/>
      <c r="AR46" s="31"/>
      <c r="AS46" s="353" t="s">
        <v>48</v>
      </c>
      <c r="AT46" s="354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7"/>
    </row>
    <row r="47" spans="2:58" s="1" customFormat="1" ht="15" x14ac:dyDescent="0.3">
      <c r="B47" s="31"/>
      <c r="C47" s="52" t="s">
        <v>29</v>
      </c>
      <c r="L47" s="3" t="str">
        <f>IF(E14="","",E14)</f>
        <v xml:space="preserve"> </v>
      </c>
      <c r="AR47" s="31"/>
      <c r="AS47" s="355"/>
      <c r="AT47" s="356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58"/>
    </row>
    <row r="48" spans="2:58" s="1" customFormat="1" ht="10.9" customHeight="1" x14ac:dyDescent="0.3">
      <c r="B48" s="31"/>
      <c r="AR48" s="31"/>
      <c r="AS48" s="355"/>
      <c r="AT48" s="356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58"/>
    </row>
    <row r="49" spans="2:90" s="1" customFormat="1" ht="29.25" customHeight="1" x14ac:dyDescent="0.3">
      <c r="B49" s="31"/>
      <c r="C49" s="339" t="s">
        <v>49</v>
      </c>
      <c r="D49" s="340"/>
      <c r="E49" s="340"/>
      <c r="F49" s="340"/>
      <c r="G49" s="340"/>
      <c r="H49" s="59"/>
      <c r="I49" s="341" t="s">
        <v>50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51</v>
      </c>
      <c r="AH49" s="340"/>
      <c r="AI49" s="340"/>
      <c r="AJ49" s="340"/>
      <c r="AK49" s="340"/>
      <c r="AL49" s="340"/>
      <c r="AM49" s="340"/>
      <c r="AN49" s="341" t="s">
        <v>52</v>
      </c>
      <c r="AO49" s="340"/>
      <c r="AP49" s="340"/>
      <c r="AQ49" s="60" t="s">
        <v>53</v>
      </c>
      <c r="AR49" s="31"/>
      <c r="AS49" s="61" t="s">
        <v>54</v>
      </c>
      <c r="AT49" s="62" t="s">
        <v>55</v>
      </c>
      <c r="AU49" s="62" t="s">
        <v>56</v>
      </c>
      <c r="AV49" s="62" t="s">
        <v>57</v>
      </c>
      <c r="AW49" s="62" t="s">
        <v>58</v>
      </c>
      <c r="AX49" s="62" t="s">
        <v>59</v>
      </c>
      <c r="AY49" s="62" t="s">
        <v>60</v>
      </c>
      <c r="AZ49" s="62" t="s">
        <v>61</v>
      </c>
      <c r="BA49" s="62" t="s">
        <v>62</v>
      </c>
      <c r="BB49" s="62" t="s">
        <v>63</v>
      </c>
      <c r="BC49" s="62" t="s">
        <v>64</v>
      </c>
      <c r="BD49" s="62" t="s">
        <v>65</v>
      </c>
      <c r="BE49" s="62" t="s">
        <v>66</v>
      </c>
      <c r="BF49" s="63" t="s">
        <v>67</v>
      </c>
    </row>
    <row r="50" spans="2:90" s="1" customFormat="1" ht="10.9" customHeight="1" x14ac:dyDescent="0.3">
      <c r="B50" s="31"/>
      <c r="AR50" s="31"/>
      <c r="AS50" s="64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7"/>
    </row>
    <row r="51" spans="2:90" s="4" customFormat="1" ht="32.450000000000003" customHeight="1" x14ac:dyDescent="0.3">
      <c r="B51" s="53"/>
      <c r="C51" s="65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47">
        <f>SUM(AG52:AM70)</f>
        <v>0</v>
      </c>
      <c r="AH51" s="347"/>
      <c r="AI51" s="347"/>
      <c r="AJ51" s="347"/>
      <c r="AK51" s="347"/>
      <c r="AL51" s="347"/>
      <c r="AM51" s="347"/>
      <c r="AN51" s="348">
        <f>SUM(AN52:AP70)</f>
        <v>0</v>
      </c>
      <c r="AO51" s="348"/>
      <c r="AP51" s="348"/>
      <c r="AQ51" s="67" t="s">
        <v>5</v>
      </c>
      <c r="AR51" s="53"/>
      <c r="AS51" s="68" t="e">
        <f>ROUND(#REF!,2)</f>
        <v>#REF!</v>
      </c>
      <c r="AT51" s="69" t="e">
        <f>ROUND(#REF!,2)</f>
        <v>#REF!</v>
      </c>
      <c r="AU51" s="70" t="e">
        <f>ROUND(#REF!,2)</f>
        <v>#REF!</v>
      </c>
      <c r="AV51" s="70" t="e">
        <f>ROUND(SUM(AX51:AY51),2)</f>
        <v>#REF!</v>
      </c>
      <c r="AW51" s="71" t="e">
        <f>ROUND(#REF!,5)</f>
        <v>#REF!</v>
      </c>
      <c r="AX51" s="70" t="e">
        <f>ROUND(BB51*L26,2)</f>
        <v>#REF!</v>
      </c>
      <c r="AY51" s="70" t="e">
        <f>ROUND(BC51*L27,2)</f>
        <v>#REF!</v>
      </c>
      <c r="AZ51" s="70" t="e">
        <f>ROUND(BD51*L26,2)</f>
        <v>#REF!</v>
      </c>
      <c r="BA51" s="70" t="e">
        <f>ROUND(BE51*L27,2)</f>
        <v>#REF!</v>
      </c>
      <c r="BB51" s="70" t="e">
        <f>ROUND(#REF!,2)</f>
        <v>#REF!</v>
      </c>
      <c r="BC51" s="70" t="e">
        <f>ROUND(#REF!,2)</f>
        <v>#REF!</v>
      </c>
      <c r="BD51" s="70" t="e">
        <f>ROUND(#REF!,2)</f>
        <v>#REF!</v>
      </c>
      <c r="BE51" s="70" t="e">
        <f>ROUND(#REF!,2)</f>
        <v>#REF!</v>
      </c>
      <c r="BF51" s="72" t="e">
        <f>ROUND(#REF!,2)</f>
        <v>#REF!</v>
      </c>
      <c r="BS51" s="54" t="s">
        <v>69</v>
      </c>
      <c r="BT51" s="54" t="s">
        <v>70</v>
      </c>
      <c r="BV51" s="54" t="s">
        <v>71</v>
      </c>
      <c r="BW51" s="54" t="s">
        <v>8</v>
      </c>
      <c r="BX51" s="54" t="s">
        <v>72</v>
      </c>
      <c r="CL51" s="54" t="s">
        <v>5</v>
      </c>
    </row>
    <row r="52" spans="2:90" s="107" customFormat="1" ht="32.450000000000003" customHeight="1" x14ac:dyDescent="0.3">
      <c r="B52" s="53"/>
      <c r="C52" s="65"/>
      <c r="D52" s="369"/>
      <c r="E52" s="369"/>
      <c r="F52" s="369"/>
      <c r="G52" s="369"/>
      <c r="H52" s="369"/>
      <c r="I52" s="108"/>
      <c r="J52" s="369" t="str">
        <f>'Položkový rozpočet'!A13</f>
        <v>00 - BOURACÍ PRÁCE</v>
      </c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70">
        <f>'Položkový rozpočet'!I13</f>
        <v>0</v>
      </c>
      <c r="AH52" s="371"/>
      <c r="AI52" s="371"/>
      <c r="AJ52" s="371"/>
      <c r="AK52" s="371"/>
      <c r="AL52" s="371"/>
      <c r="AM52" s="371"/>
      <c r="AN52" s="370">
        <f t="shared" ref="AN52:AN66" si="0">AG52*1.21</f>
        <v>0</v>
      </c>
      <c r="AO52" s="371"/>
      <c r="AP52" s="371"/>
      <c r="AQ52" s="73" t="s">
        <v>73</v>
      </c>
      <c r="AR52" s="53"/>
      <c r="AS52" s="68"/>
      <c r="AT52" s="158"/>
      <c r="AU52" s="159"/>
      <c r="AV52" s="159"/>
      <c r="AW52" s="160"/>
      <c r="AX52" s="159"/>
      <c r="AY52" s="159"/>
      <c r="AZ52" s="159"/>
      <c r="BA52" s="159"/>
      <c r="BB52" s="159"/>
      <c r="BC52" s="159"/>
      <c r="BD52" s="159"/>
      <c r="BE52" s="159"/>
      <c r="BF52" s="72"/>
      <c r="BS52" s="54"/>
      <c r="BT52" s="54"/>
      <c r="BV52" s="54"/>
      <c r="BW52" s="54"/>
      <c r="BX52" s="54"/>
      <c r="CL52" s="54"/>
    </row>
    <row r="53" spans="2:90" s="107" customFormat="1" ht="32.450000000000003" customHeight="1" x14ac:dyDescent="0.3">
      <c r="B53" s="53"/>
      <c r="C53" s="65"/>
      <c r="D53" s="369"/>
      <c r="E53" s="369"/>
      <c r="F53" s="369"/>
      <c r="G53" s="369"/>
      <c r="H53" s="369"/>
      <c r="I53" s="108"/>
      <c r="J53" s="369" t="str">
        <f>'Položkový rozpočet'!A62</f>
        <v>01 - ZEMNÍ PRÁCE</v>
      </c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70">
        <f>'Položkový rozpočet'!I62</f>
        <v>0</v>
      </c>
      <c r="AH53" s="371"/>
      <c r="AI53" s="371"/>
      <c r="AJ53" s="371"/>
      <c r="AK53" s="371"/>
      <c r="AL53" s="371"/>
      <c r="AM53" s="371"/>
      <c r="AN53" s="370">
        <f t="shared" si="0"/>
        <v>0</v>
      </c>
      <c r="AO53" s="371"/>
      <c r="AP53" s="371"/>
      <c r="AQ53" s="73" t="s">
        <v>73</v>
      </c>
      <c r="AR53" s="53"/>
      <c r="AS53" s="68"/>
      <c r="AT53" s="158"/>
      <c r="AU53" s="159"/>
      <c r="AV53" s="159"/>
      <c r="AW53" s="160"/>
      <c r="AX53" s="159"/>
      <c r="AY53" s="159"/>
      <c r="AZ53" s="159"/>
      <c r="BA53" s="159"/>
      <c r="BB53" s="159"/>
      <c r="BC53" s="159"/>
      <c r="BD53" s="159"/>
      <c r="BE53" s="159"/>
      <c r="BF53" s="72"/>
      <c r="BS53" s="54"/>
      <c r="BT53" s="54"/>
      <c r="BV53" s="54"/>
      <c r="BW53" s="54"/>
      <c r="BX53" s="54"/>
      <c r="CL53" s="54"/>
    </row>
    <row r="54" spans="2:90" s="107" customFormat="1" ht="32.450000000000003" customHeight="1" x14ac:dyDescent="0.3">
      <c r="B54" s="53"/>
      <c r="C54" s="65"/>
      <c r="D54" s="369"/>
      <c r="E54" s="369"/>
      <c r="F54" s="369"/>
      <c r="G54" s="369"/>
      <c r="H54" s="369"/>
      <c r="I54" s="108"/>
      <c r="J54" s="369" t="str">
        <f>'Položkový rozpočet'!A239</f>
        <v>02 - ZALOŽENÍ, MONOLITICKÉ A PREFA KCE</v>
      </c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70">
        <f>'Položkový rozpočet'!I239</f>
        <v>0</v>
      </c>
      <c r="AH54" s="371"/>
      <c r="AI54" s="371"/>
      <c r="AJ54" s="371"/>
      <c r="AK54" s="371"/>
      <c r="AL54" s="371"/>
      <c r="AM54" s="371"/>
      <c r="AN54" s="370">
        <f t="shared" si="0"/>
        <v>0</v>
      </c>
      <c r="AO54" s="371"/>
      <c r="AP54" s="371"/>
      <c r="AQ54" s="73" t="s">
        <v>73</v>
      </c>
      <c r="AR54" s="53"/>
      <c r="AS54" s="68"/>
      <c r="AT54" s="158"/>
      <c r="AU54" s="159"/>
      <c r="AV54" s="159"/>
      <c r="AW54" s="160"/>
      <c r="AX54" s="159"/>
      <c r="AY54" s="159"/>
      <c r="AZ54" s="159"/>
      <c r="BA54" s="159"/>
      <c r="BB54" s="159"/>
      <c r="BC54" s="159"/>
      <c r="BD54" s="159"/>
      <c r="BE54" s="159"/>
      <c r="BF54" s="72"/>
      <c r="BS54" s="54"/>
      <c r="BT54" s="54"/>
      <c r="BV54" s="54"/>
      <c r="BW54" s="54"/>
      <c r="BX54" s="54"/>
      <c r="CL54" s="54"/>
    </row>
    <row r="55" spans="2:90" s="107" customFormat="1" ht="32.450000000000003" customHeight="1" x14ac:dyDescent="0.3">
      <c r="B55" s="53"/>
      <c r="C55" s="65"/>
      <c r="D55" s="369"/>
      <c r="E55" s="369"/>
      <c r="F55" s="369"/>
      <c r="G55" s="369"/>
      <c r="H55" s="369"/>
      <c r="I55" s="108"/>
      <c r="J55" s="369" t="str">
        <f>'Položkový rozpočet'!A560</f>
        <v>03 - ZDĚNÉ KONSTRUKCE, SDK PŘÍČKY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70">
        <f>'Položkový rozpočet'!I560</f>
        <v>0</v>
      </c>
      <c r="AH55" s="371"/>
      <c r="AI55" s="371"/>
      <c r="AJ55" s="371"/>
      <c r="AK55" s="371"/>
      <c r="AL55" s="371"/>
      <c r="AM55" s="371"/>
      <c r="AN55" s="370">
        <f t="shared" si="0"/>
        <v>0</v>
      </c>
      <c r="AO55" s="371"/>
      <c r="AP55" s="371"/>
      <c r="AQ55" s="73" t="s">
        <v>73</v>
      </c>
      <c r="AR55" s="53"/>
      <c r="AS55" s="68"/>
      <c r="AT55" s="158"/>
      <c r="AU55" s="159"/>
      <c r="AV55" s="159"/>
      <c r="AW55" s="160"/>
      <c r="AX55" s="159"/>
      <c r="AY55" s="159"/>
      <c r="AZ55" s="159"/>
      <c r="BA55" s="159"/>
      <c r="BB55" s="159"/>
      <c r="BC55" s="159"/>
      <c r="BD55" s="159"/>
      <c r="BE55" s="159"/>
      <c r="BF55" s="72"/>
      <c r="BS55" s="54"/>
      <c r="BT55" s="54"/>
      <c r="BV55" s="54"/>
      <c r="BW55" s="54"/>
      <c r="BX55" s="54"/>
      <c r="CL55" s="54"/>
    </row>
    <row r="56" spans="2:90" s="107" customFormat="1" ht="32.450000000000003" customHeight="1" x14ac:dyDescent="0.3">
      <c r="B56" s="53"/>
      <c r="C56" s="65"/>
      <c r="D56" s="369"/>
      <c r="E56" s="369"/>
      <c r="F56" s="369"/>
      <c r="G56" s="369"/>
      <c r="H56" s="369"/>
      <c r="I56" s="108"/>
      <c r="J56" s="369" t="str">
        <f>'Položkový rozpočet'!A650</f>
        <v>04 - STŘEŠNÍ KONSTRUKCE</v>
      </c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70">
        <f>'Položkový rozpočet'!I650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73" t="s">
        <v>73</v>
      </c>
      <c r="AR56" s="53"/>
      <c r="AS56" s="68"/>
      <c r="AT56" s="158"/>
      <c r="AU56" s="159"/>
      <c r="AV56" s="159"/>
      <c r="AW56" s="160"/>
      <c r="AX56" s="159"/>
      <c r="AY56" s="159"/>
      <c r="AZ56" s="159"/>
      <c r="BA56" s="159"/>
      <c r="BB56" s="159"/>
      <c r="BC56" s="159"/>
      <c r="BD56" s="159"/>
      <c r="BE56" s="159"/>
      <c r="BF56" s="72"/>
      <c r="BS56" s="54"/>
      <c r="BT56" s="54"/>
      <c r="BV56" s="54"/>
      <c r="BW56" s="54"/>
      <c r="BX56" s="54"/>
      <c r="CL56" s="54"/>
    </row>
    <row r="57" spans="2:90" s="107" customFormat="1" ht="32.450000000000003" customHeight="1" x14ac:dyDescent="0.3">
      <c r="B57" s="53"/>
      <c r="C57" s="65"/>
      <c r="D57" s="369"/>
      <c r="E57" s="369"/>
      <c r="F57" s="369"/>
      <c r="G57" s="369"/>
      <c r="H57" s="369"/>
      <c r="I57" s="108"/>
      <c r="J57" s="369" t="str">
        <f>'Položkový rozpočet'!A921</f>
        <v>05 - VÝPLNĚ OTVORŮ</v>
      </c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70">
        <f>'Položkový rozpočet'!I921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73" t="s">
        <v>73</v>
      </c>
      <c r="AR57" s="53"/>
      <c r="AS57" s="68"/>
      <c r="AT57" s="158"/>
      <c r="AU57" s="159"/>
      <c r="AV57" s="159"/>
      <c r="AW57" s="160"/>
      <c r="AX57" s="159"/>
      <c r="AY57" s="159"/>
      <c r="AZ57" s="159"/>
      <c r="BA57" s="159"/>
      <c r="BB57" s="159"/>
      <c r="BC57" s="159"/>
      <c r="BD57" s="159"/>
      <c r="BE57" s="159"/>
      <c r="BF57" s="72"/>
      <c r="BS57" s="54"/>
      <c r="BT57" s="54"/>
      <c r="BV57" s="54"/>
      <c r="BW57" s="54"/>
      <c r="BX57" s="54"/>
      <c r="CL57" s="54"/>
    </row>
    <row r="58" spans="2:90" s="107" customFormat="1" ht="32.450000000000003" customHeight="1" x14ac:dyDescent="0.3">
      <c r="B58" s="53"/>
      <c r="C58" s="65"/>
      <c r="D58" s="369"/>
      <c r="E58" s="369"/>
      <c r="F58" s="369"/>
      <c r="G58" s="369"/>
      <c r="H58" s="369"/>
      <c r="I58" s="108"/>
      <c r="J58" s="369" t="str">
        <f>'Položkový rozpočet'!A1132</f>
        <v>06 - KLEMPÍŘSKÉ  KONSTRUKCE</v>
      </c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70">
        <f>'Položkový rozpočet'!I1132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73" t="s">
        <v>73</v>
      </c>
      <c r="AR58" s="53"/>
      <c r="AS58" s="68"/>
      <c r="AT58" s="158"/>
      <c r="AU58" s="159"/>
      <c r="AV58" s="159"/>
      <c r="AW58" s="160"/>
      <c r="AX58" s="159"/>
      <c r="AY58" s="159"/>
      <c r="AZ58" s="159"/>
      <c r="BA58" s="159"/>
      <c r="BB58" s="159"/>
      <c r="BC58" s="159"/>
      <c r="BD58" s="159"/>
      <c r="BE58" s="159"/>
      <c r="BF58" s="72"/>
      <c r="BS58" s="54"/>
      <c r="BT58" s="54"/>
      <c r="BV58" s="54"/>
      <c r="BW58" s="54"/>
      <c r="BX58" s="54"/>
      <c r="CL58" s="54"/>
    </row>
    <row r="59" spans="2:90" s="107" customFormat="1" ht="32.450000000000003" customHeight="1" x14ac:dyDescent="0.3">
      <c r="B59" s="53"/>
      <c r="C59" s="65"/>
      <c r="D59" s="369"/>
      <c r="E59" s="369"/>
      <c r="F59" s="369"/>
      <c r="G59" s="369"/>
      <c r="H59" s="369"/>
      <c r="I59" s="108"/>
      <c r="J59" s="369" t="str">
        <f>'Položkový rozpočet'!A1231</f>
        <v>07 - ZÁMEČNICKÉ, OSTATNÍ KONSTRUKCE</v>
      </c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70">
        <f>'Položkový rozpočet'!I1231</f>
        <v>0</v>
      </c>
      <c r="AH59" s="371"/>
      <c r="AI59" s="371"/>
      <c r="AJ59" s="371"/>
      <c r="AK59" s="371"/>
      <c r="AL59" s="371"/>
      <c r="AM59" s="371"/>
      <c r="AN59" s="370">
        <f t="shared" si="0"/>
        <v>0</v>
      </c>
      <c r="AO59" s="371"/>
      <c r="AP59" s="371"/>
      <c r="AQ59" s="73" t="s">
        <v>73</v>
      </c>
      <c r="AR59" s="53"/>
      <c r="AS59" s="68"/>
      <c r="AT59" s="158"/>
      <c r="AU59" s="159"/>
      <c r="AV59" s="159"/>
      <c r="AW59" s="160"/>
      <c r="AX59" s="159"/>
      <c r="AY59" s="159"/>
      <c r="AZ59" s="159"/>
      <c r="BA59" s="159"/>
      <c r="BB59" s="159"/>
      <c r="BC59" s="159"/>
      <c r="BD59" s="159"/>
      <c r="BE59" s="159"/>
      <c r="BF59" s="72"/>
      <c r="BS59" s="54"/>
      <c r="BT59" s="54"/>
      <c r="BV59" s="54"/>
      <c r="BW59" s="54"/>
      <c r="BX59" s="54"/>
      <c r="CL59" s="54"/>
    </row>
    <row r="60" spans="2:90" s="107" customFormat="1" ht="32.450000000000003" customHeight="1" x14ac:dyDescent="0.3">
      <c r="B60" s="53"/>
      <c r="C60" s="65"/>
      <c r="D60" s="369"/>
      <c r="E60" s="369"/>
      <c r="F60" s="369"/>
      <c r="G60" s="369"/>
      <c r="H60" s="369"/>
      <c r="I60" s="108"/>
      <c r="J60" s="369" t="str">
        <f>'Položkový rozpočet'!A1264</f>
        <v>08 - VNITŘNÍ POVRCHOVÉ ÚPRAVY</v>
      </c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70">
        <f>'Položkový rozpočet'!I1264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73" t="s">
        <v>73</v>
      </c>
      <c r="AR60" s="53"/>
      <c r="AS60" s="68"/>
      <c r="AT60" s="158"/>
      <c r="AU60" s="159"/>
      <c r="AV60" s="159"/>
      <c r="AW60" s="160"/>
      <c r="AX60" s="159"/>
      <c r="AY60" s="159"/>
      <c r="AZ60" s="159"/>
      <c r="BA60" s="159"/>
      <c r="BB60" s="159"/>
      <c r="BC60" s="159"/>
      <c r="BD60" s="159"/>
      <c r="BE60" s="159"/>
      <c r="BF60" s="72"/>
      <c r="BS60" s="54"/>
      <c r="BT60" s="54"/>
      <c r="BV60" s="54"/>
      <c r="BW60" s="54"/>
      <c r="BX60" s="54"/>
      <c r="CL60" s="54"/>
    </row>
    <row r="61" spans="2:90" s="107" customFormat="1" ht="32.450000000000003" customHeight="1" x14ac:dyDescent="0.3">
      <c r="B61" s="53"/>
      <c r="C61" s="65"/>
      <c r="D61" s="369"/>
      <c r="E61" s="369"/>
      <c r="F61" s="369"/>
      <c r="G61" s="369"/>
      <c r="H61" s="369"/>
      <c r="I61" s="108"/>
      <c r="J61" s="369" t="str">
        <f>'Položkový rozpočet'!A2090</f>
        <v>09 - VNĚJŠÍ POVRCHOVÉ ÚPRAVY</v>
      </c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70">
        <f>'Položkový rozpočet'!I2090</f>
        <v>0</v>
      </c>
      <c r="AH61" s="371"/>
      <c r="AI61" s="371"/>
      <c r="AJ61" s="371"/>
      <c r="AK61" s="371"/>
      <c r="AL61" s="371"/>
      <c r="AM61" s="371"/>
      <c r="AN61" s="370">
        <f t="shared" si="0"/>
        <v>0</v>
      </c>
      <c r="AO61" s="371"/>
      <c r="AP61" s="371"/>
      <c r="AQ61" s="73" t="s">
        <v>73</v>
      </c>
      <c r="AR61" s="53"/>
      <c r="AS61" s="68"/>
      <c r="AT61" s="158"/>
      <c r="AU61" s="159"/>
      <c r="AV61" s="159"/>
      <c r="AW61" s="160"/>
      <c r="AX61" s="159"/>
      <c r="AY61" s="159"/>
      <c r="AZ61" s="159"/>
      <c r="BA61" s="159"/>
      <c r="BB61" s="159"/>
      <c r="BC61" s="159"/>
      <c r="BD61" s="159"/>
      <c r="BE61" s="159"/>
      <c r="BF61" s="72"/>
      <c r="BS61" s="54"/>
      <c r="BT61" s="54"/>
      <c r="BV61" s="54"/>
      <c r="BW61" s="54"/>
      <c r="BX61" s="54"/>
      <c r="CL61" s="54"/>
    </row>
    <row r="62" spans="2:90" s="207" customFormat="1" ht="32.450000000000003" customHeight="1" x14ac:dyDescent="0.3">
      <c r="B62" s="53"/>
      <c r="C62" s="65"/>
      <c r="D62" s="205"/>
      <c r="E62" s="205"/>
      <c r="F62" s="205"/>
      <c r="G62" s="205"/>
      <c r="H62" s="205"/>
      <c r="I62" s="206"/>
      <c r="J62" s="369" t="str">
        <f>'Položkový rozpočet'!A2472</f>
        <v>10 - KOMUNIKACE A ZPEVNĚNÉ PLOCHY</v>
      </c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70">
        <f>'Položkový rozpočet'!I2472</f>
        <v>0</v>
      </c>
      <c r="AH62" s="371"/>
      <c r="AI62" s="371"/>
      <c r="AJ62" s="371"/>
      <c r="AK62" s="371"/>
      <c r="AL62" s="371"/>
      <c r="AM62" s="371"/>
      <c r="AN62" s="370">
        <f t="shared" si="0"/>
        <v>0</v>
      </c>
      <c r="AO62" s="371"/>
      <c r="AP62" s="371"/>
      <c r="AQ62" s="73" t="s">
        <v>73</v>
      </c>
      <c r="AR62" s="53"/>
      <c r="AS62" s="68"/>
      <c r="AT62" s="158"/>
      <c r="AU62" s="159"/>
      <c r="AV62" s="159"/>
      <c r="AW62" s="160"/>
      <c r="AX62" s="159"/>
      <c r="AY62" s="159"/>
      <c r="AZ62" s="159"/>
      <c r="BA62" s="159"/>
      <c r="BB62" s="159"/>
      <c r="BC62" s="159"/>
      <c r="BD62" s="159"/>
      <c r="BE62" s="159"/>
      <c r="BF62" s="72"/>
      <c r="BS62" s="54"/>
      <c r="BT62" s="54"/>
      <c r="BV62" s="54"/>
      <c r="BW62" s="54"/>
      <c r="BX62" s="54"/>
      <c r="CL62" s="54"/>
    </row>
    <row r="63" spans="2:90" s="107" customFormat="1" ht="32.450000000000003" customHeight="1" x14ac:dyDescent="0.3">
      <c r="B63" s="53"/>
      <c r="C63" s="65"/>
      <c r="D63" s="369"/>
      <c r="E63" s="369"/>
      <c r="F63" s="369"/>
      <c r="G63" s="369"/>
      <c r="H63" s="369"/>
      <c r="I63" s="108"/>
      <c r="J63" s="369" t="str">
        <f>'Položkový rozpočet'!A2553</f>
        <v xml:space="preserve">11 - VRN </v>
      </c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70">
        <f>'Položkový rozpočet'!I2553</f>
        <v>0</v>
      </c>
      <c r="AH63" s="371"/>
      <c r="AI63" s="371"/>
      <c r="AJ63" s="371"/>
      <c r="AK63" s="371"/>
      <c r="AL63" s="371"/>
      <c r="AM63" s="371"/>
      <c r="AN63" s="370">
        <f t="shared" si="0"/>
        <v>0</v>
      </c>
      <c r="AO63" s="371"/>
      <c r="AP63" s="371"/>
      <c r="AQ63" s="73" t="s">
        <v>73</v>
      </c>
      <c r="AR63" s="53"/>
      <c r="AS63" s="68"/>
      <c r="AT63" s="158"/>
      <c r="AU63" s="159"/>
      <c r="AV63" s="159"/>
      <c r="AW63" s="160"/>
      <c r="AX63" s="159"/>
      <c r="AY63" s="159"/>
      <c r="AZ63" s="159"/>
      <c r="BA63" s="159"/>
      <c r="BB63" s="159"/>
      <c r="BC63" s="159"/>
      <c r="BD63" s="159"/>
      <c r="BE63" s="159"/>
      <c r="BF63" s="72"/>
      <c r="BS63" s="54"/>
      <c r="BT63" s="54"/>
      <c r="BV63" s="54"/>
      <c r="BW63" s="54"/>
      <c r="BX63" s="54"/>
      <c r="CL63" s="54"/>
    </row>
    <row r="64" spans="2:90" s="107" customFormat="1" ht="32.450000000000003" customHeight="1" x14ac:dyDescent="0.3">
      <c r="B64" s="53"/>
      <c r="C64" s="65"/>
      <c r="D64" s="109"/>
      <c r="E64" s="109"/>
      <c r="F64" s="109"/>
      <c r="G64" s="109"/>
      <c r="H64" s="109"/>
      <c r="I64" s="108"/>
      <c r="J64" s="369" t="str">
        <f>'Položkový rozpočet'!A2606</f>
        <v>12 - Zdravotechnika (VOD, KAN a PLYN)</v>
      </c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70">
        <f>'Položkový rozpočet'!I2606</f>
        <v>0</v>
      </c>
      <c r="AH64" s="371"/>
      <c r="AI64" s="371"/>
      <c r="AJ64" s="371"/>
      <c r="AK64" s="371"/>
      <c r="AL64" s="371"/>
      <c r="AM64" s="371"/>
      <c r="AN64" s="370">
        <f t="shared" si="0"/>
        <v>0</v>
      </c>
      <c r="AO64" s="371"/>
      <c r="AP64" s="371"/>
      <c r="AQ64" s="73" t="s">
        <v>73</v>
      </c>
      <c r="AR64" s="53"/>
      <c r="AS64" s="68"/>
      <c r="AT64" s="158"/>
      <c r="AU64" s="159"/>
      <c r="AV64" s="159"/>
      <c r="AW64" s="160"/>
      <c r="AX64" s="159"/>
      <c r="AY64" s="159"/>
      <c r="AZ64" s="159"/>
      <c r="BA64" s="159"/>
      <c r="BB64" s="159"/>
      <c r="BC64" s="159"/>
      <c r="BD64" s="159"/>
      <c r="BE64" s="159"/>
      <c r="BF64" s="72"/>
      <c r="BS64" s="54"/>
      <c r="BT64" s="54"/>
      <c r="BV64" s="54"/>
      <c r="BW64" s="54"/>
      <c r="BX64" s="54"/>
      <c r="CL64" s="54"/>
    </row>
    <row r="65" spans="2:90" s="107" customFormat="1" ht="32.450000000000003" customHeight="1" x14ac:dyDescent="0.3">
      <c r="B65" s="53"/>
      <c r="C65" s="65"/>
      <c r="D65" s="109"/>
      <c r="E65" s="109"/>
      <c r="F65" s="109"/>
      <c r="G65" s="109"/>
      <c r="H65" s="109"/>
      <c r="I65" s="108"/>
      <c r="J65" s="369" t="str">
        <f>'Položkový rozpočet'!A2841</f>
        <v>13 - Gastrotechnologie</v>
      </c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70">
        <f>'Položkový rozpočet'!I2841</f>
        <v>0</v>
      </c>
      <c r="AH65" s="371"/>
      <c r="AI65" s="371"/>
      <c r="AJ65" s="371"/>
      <c r="AK65" s="371"/>
      <c r="AL65" s="371"/>
      <c r="AM65" s="371"/>
      <c r="AN65" s="370">
        <f t="shared" si="0"/>
        <v>0</v>
      </c>
      <c r="AO65" s="371"/>
      <c r="AP65" s="371"/>
      <c r="AQ65" s="73" t="s">
        <v>73</v>
      </c>
      <c r="AR65" s="53"/>
      <c r="AS65" s="68"/>
      <c r="AT65" s="158"/>
      <c r="AU65" s="159"/>
      <c r="AV65" s="159"/>
      <c r="AW65" s="160"/>
      <c r="AX65" s="159"/>
      <c r="AY65" s="159"/>
      <c r="AZ65" s="159"/>
      <c r="BA65" s="159"/>
      <c r="BB65" s="159"/>
      <c r="BC65" s="159"/>
      <c r="BD65" s="159"/>
      <c r="BE65" s="159"/>
      <c r="BF65" s="72"/>
      <c r="BS65" s="54"/>
      <c r="BT65" s="54"/>
      <c r="BV65" s="54"/>
      <c r="BW65" s="54"/>
      <c r="BX65" s="54"/>
      <c r="CL65" s="54"/>
    </row>
    <row r="66" spans="2:90" s="173" customFormat="1" ht="32.450000000000003" customHeight="1" x14ac:dyDescent="0.3">
      <c r="B66" s="53"/>
      <c r="C66" s="65"/>
      <c r="D66" s="171"/>
      <c r="E66" s="171"/>
      <c r="F66" s="171"/>
      <c r="G66" s="171"/>
      <c r="H66" s="171"/>
      <c r="I66" s="172"/>
      <c r="J66" s="369" t="str">
        <f>'Položkový rozpočet'!A3139</f>
        <v>14 - Plynová kotelna</v>
      </c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70">
        <f>'Položkový rozpočet'!I3139</f>
        <v>0</v>
      </c>
      <c r="AH66" s="371"/>
      <c r="AI66" s="371"/>
      <c r="AJ66" s="371"/>
      <c r="AK66" s="371"/>
      <c r="AL66" s="371"/>
      <c r="AM66" s="371"/>
      <c r="AN66" s="370">
        <f t="shared" si="0"/>
        <v>0</v>
      </c>
      <c r="AO66" s="371"/>
      <c r="AP66" s="371"/>
      <c r="AQ66" s="73" t="s">
        <v>73</v>
      </c>
      <c r="AR66" s="53"/>
      <c r="AS66" s="158"/>
      <c r="AT66" s="158"/>
      <c r="AU66" s="159"/>
      <c r="AV66" s="159"/>
      <c r="AW66" s="160"/>
      <c r="AX66" s="159"/>
      <c r="AY66" s="159"/>
      <c r="AZ66" s="159"/>
      <c r="BA66" s="159"/>
      <c r="BB66" s="159"/>
      <c r="BC66" s="159"/>
      <c r="BD66" s="159"/>
      <c r="BE66" s="159"/>
      <c r="BF66" s="159"/>
      <c r="BS66" s="54"/>
      <c r="BT66" s="54"/>
      <c r="BV66" s="54"/>
      <c r="BW66" s="54"/>
      <c r="BX66" s="54"/>
      <c r="CL66" s="54"/>
    </row>
    <row r="67" spans="2:90" s="173" customFormat="1" ht="32.450000000000003" customHeight="1" x14ac:dyDescent="0.3">
      <c r="B67" s="53"/>
      <c r="C67" s="65"/>
      <c r="D67" s="171"/>
      <c r="E67" s="171"/>
      <c r="F67" s="171"/>
      <c r="G67" s="171"/>
      <c r="H67" s="171"/>
      <c r="I67" s="172"/>
      <c r="J67" s="369" t="str">
        <f>'Položkový rozpočet'!A3329</f>
        <v>15 - MaR</v>
      </c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70">
        <f>'Položkový rozpočet'!I3329</f>
        <v>0</v>
      </c>
      <c r="AH67" s="371"/>
      <c r="AI67" s="371"/>
      <c r="AJ67" s="371"/>
      <c r="AK67" s="371"/>
      <c r="AL67" s="371"/>
      <c r="AM67" s="371"/>
      <c r="AN67" s="370">
        <f>AG67*1.21</f>
        <v>0</v>
      </c>
      <c r="AO67" s="371"/>
      <c r="AP67" s="371"/>
      <c r="AQ67" s="73" t="s">
        <v>73</v>
      </c>
      <c r="AR67" s="53"/>
      <c r="AS67" s="158"/>
      <c r="AT67" s="158"/>
      <c r="AU67" s="159"/>
      <c r="AV67" s="159"/>
      <c r="AW67" s="160"/>
      <c r="AX67" s="159"/>
      <c r="AY67" s="159"/>
      <c r="AZ67" s="159"/>
      <c r="BA67" s="159"/>
      <c r="BB67" s="159"/>
      <c r="BC67" s="159"/>
      <c r="BD67" s="159"/>
      <c r="BE67" s="159"/>
      <c r="BF67" s="159"/>
      <c r="BS67" s="54"/>
      <c r="BT67" s="54"/>
      <c r="BV67" s="54"/>
      <c r="BW67" s="54"/>
      <c r="BX67" s="54"/>
      <c r="CL67" s="54"/>
    </row>
    <row r="68" spans="2:90" s="173" customFormat="1" ht="32.450000000000003" customHeight="1" x14ac:dyDescent="0.3">
      <c r="B68" s="53"/>
      <c r="C68" s="65"/>
      <c r="D68" s="171"/>
      <c r="E68" s="171"/>
      <c r="F68" s="171"/>
      <c r="G68" s="171"/>
      <c r="H68" s="171"/>
      <c r="I68" s="172"/>
      <c r="J68" s="369" t="str">
        <f>'Položkový rozpočet'!A3392</f>
        <v>16 - Ústřední vytápění</v>
      </c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70">
        <f>'Položkový rozpočet'!I3392</f>
        <v>0</v>
      </c>
      <c r="AH68" s="371"/>
      <c r="AI68" s="371"/>
      <c r="AJ68" s="371"/>
      <c r="AK68" s="371"/>
      <c r="AL68" s="371"/>
      <c r="AM68" s="371"/>
      <c r="AN68" s="370">
        <f t="shared" ref="AN68:AN69" si="1">AG68*1.21</f>
        <v>0</v>
      </c>
      <c r="AO68" s="371"/>
      <c r="AP68" s="371"/>
      <c r="AQ68" s="73" t="s">
        <v>73</v>
      </c>
      <c r="AR68" s="53"/>
      <c r="AS68" s="158"/>
      <c r="AT68" s="158"/>
      <c r="AU68" s="159"/>
      <c r="AV68" s="159"/>
      <c r="AW68" s="160"/>
      <c r="AX68" s="159"/>
      <c r="AY68" s="159"/>
      <c r="AZ68" s="159"/>
      <c r="BA68" s="159"/>
      <c r="BB68" s="159"/>
      <c r="BC68" s="159"/>
      <c r="BD68" s="159"/>
      <c r="BE68" s="159"/>
      <c r="BF68" s="159"/>
      <c r="BS68" s="54"/>
      <c r="BT68" s="54"/>
      <c r="BV68" s="54"/>
      <c r="BW68" s="54"/>
      <c r="BX68" s="54"/>
      <c r="CL68" s="54"/>
    </row>
    <row r="69" spans="2:90" s="173" customFormat="1" ht="32.450000000000003" customHeight="1" x14ac:dyDescent="0.3">
      <c r="B69" s="53"/>
      <c r="C69" s="65"/>
      <c r="D69" s="171"/>
      <c r="E69" s="171"/>
      <c r="F69" s="171"/>
      <c r="G69" s="171"/>
      <c r="H69" s="171"/>
      <c r="I69" s="172"/>
      <c r="J69" s="369" t="str">
        <f>'Položkový rozpočet'!A3466</f>
        <v>17 - Vzduchotechnika</v>
      </c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72">
        <f>'Položkový rozpočet'!I3466</f>
        <v>0</v>
      </c>
      <c r="AH69" s="373"/>
      <c r="AI69" s="373"/>
      <c r="AJ69" s="373"/>
      <c r="AK69" s="373"/>
      <c r="AL69" s="373"/>
      <c r="AM69" s="373"/>
      <c r="AN69" s="370">
        <f t="shared" si="1"/>
        <v>0</v>
      </c>
      <c r="AO69" s="371"/>
      <c r="AP69" s="371"/>
      <c r="AQ69" s="73" t="s">
        <v>73</v>
      </c>
      <c r="AR69" s="53"/>
      <c r="AS69" s="158"/>
      <c r="AT69" s="158"/>
      <c r="AU69" s="159"/>
      <c r="AV69" s="159"/>
      <c r="AW69" s="160"/>
      <c r="AX69" s="159"/>
      <c r="AY69" s="159"/>
      <c r="AZ69" s="159"/>
      <c r="BA69" s="159"/>
      <c r="BB69" s="159"/>
      <c r="BC69" s="159"/>
      <c r="BD69" s="159"/>
      <c r="BE69" s="159"/>
      <c r="BF69" s="159"/>
      <c r="BS69" s="54"/>
      <c r="BT69" s="54"/>
      <c r="BV69" s="54"/>
      <c r="BW69" s="54"/>
      <c r="BX69" s="54"/>
      <c r="CL69" s="54"/>
    </row>
    <row r="70" spans="2:90" s="1" customFormat="1" ht="30" customHeight="1" x14ac:dyDescent="0.3">
      <c r="B70" s="31"/>
      <c r="J70" s="369" t="str">
        <f>'Položkový rozpočet'!A3737</f>
        <v>18 - Elektroinstalace</v>
      </c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72">
        <f>'Položkový rozpočet'!I3737</f>
        <v>0</v>
      </c>
      <c r="AH70" s="373"/>
      <c r="AI70" s="373"/>
      <c r="AJ70" s="373"/>
      <c r="AK70" s="373"/>
      <c r="AL70" s="373"/>
      <c r="AM70" s="373"/>
      <c r="AN70" s="370">
        <f t="shared" ref="AN70" si="2">AG70*1.21</f>
        <v>0</v>
      </c>
      <c r="AO70" s="371"/>
      <c r="AP70" s="371"/>
      <c r="AQ70" s="73" t="s">
        <v>73</v>
      </c>
      <c r="AR70" s="31"/>
    </row>
    <row r="71" spans="2:90" s="1" customFormat="1" ht="6.95" customHeight="1" x14ac:dyDescent="0.3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31"/>
    </row>
  </sheetData>
  <mergeCells count="103">
    <mergeCell ref="J70:AF70"/>
    <mergeCell ref="AG70:AM70"/>
    <mergeCell ref="AN70:AP70"/>
    <mergeCell ref="J65:AF65"/>
    <mergeCell ref="AG65:AM65"/>
    <mergeCell ref="AN65:AP65"/>
    <mergeCell ref="J69:AF69"/>
    <mergeCell ref="AG69:AM69"/>
    <mergeCell ref="AN69:AP69"/>
    <mergeCell ref="J68:AF68"/>
    <mergeCell ref="AG68:AM68"/>
    <mergeCell ref="AN68:AP68"/>
    <mergeCell ref="J66:AF66"/>
    <mergeCell ref="AG66:AM66"/>
    <mergeCell ref="AN66:AP66"/>
    <mergeCell ref="J67:AF67"/>
    <mergeCell ref="AG67:AM67"/>
    <mergeCell ref="AN67:AP67"/>
    <mergeCell ref="D63:H63"/>
    <mergeCell ref="J63:AF63"/>
    <mergeCell ref="AG63:AM63"/>
    <mergeCell ref="AN63:AP63"/>
    <mergeCell ref="J64:AF64"/>
    <mergeCell ref="AG64:AM64"/>
    <mergeCell ref="AN64:AP64"/>
    <mergeCell ref="D60:H60"/>
    <mergeCell ref="J60:AF60"/>
    <mergeCell ref="AG60:AM60"/>
    <mergeCell ref="AN60:AP60"/>
    <mergeCell ref="D61:H61"/>
    <mergeCell ref="J61:AF61"/>
    <mergeCell ref="AG61:AM61"/>
    <mergeCell ref="AN61:AP61"/>
    <mergeCell ref="J62:AF62"/>
    <mergeCell ref="AG62:AM62"/>
    <mergeCell ref="AN62:AP62"/>
    <mergeCell ref="D58:H58"/>
    <mergeCell ref="J58:AF58"/>
    <mergeCell ref="AG58:AM58"/>
    <mergeCell ref="AN58:AP58"/>
    <mergeCell ref="D59:H59"/>
    <mergeCell ref="J59:AF59"/>
    <mergeCell ref="AG59:AM59"/>
    <mergeCell ref="AN59:AP59"/>
    <mergeCell ref="D56:H56"/>
    <mergeCell ref="J56:AF56"/>
    <mergeCell ref="AG56:AM56"/>
    <mergeCell ref="AN56:AP56"/>
    <mergeCell ref="D57:H57"/>
    <mergeCell ref="J57:AF57"/>
    <mergeCell ref="AG57:AM57"/>
    <mergeCell ref="AN57:AP57"/>
    <mergeCell ref="D54:H54"/>
    <mergeCell ref="J54:AF54"/>
    <mergeCell ref="AG54:AM54"/>
    <mergeCell ref="AN54:AP54"/>
    <mergeCell ref="D55:H55"/>
    <mergeCell ref="J55:AF55"/>
    <mergeCell ref="AG55:AM55"/>
    <mergeCell ref="AN55:AP55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AK23:AO23"/>
    <mergeCell ref="L25:O25"/>
    <mergeCell ref="W25:AE25"/>
    <mergeCell ref="AK25:AO25"/>
    <mergeCell ref="AK29:AO29"/>
    <mergeCell ref="L26:O26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AR2:BG2"/>
    <mergeCell ref="AG51:AM51"/>
    <mergeCell ref="AN51:AP51"/>
    <mergeCell ref="L42:AO42"/>
    <mergeCell ref="AM44:AN44"/>
    <mergeCell ref="AM46:AP46"/>
    <mergeCell ref="AS46:AT48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K5:AO5"/>
    <mergeCell ref="K6:AO6"/>
    <mergeCell ref="E20:AN20"/>
  </mergeCells>
  <hyperlinks>
    <hyperlink ref="K1:S1" location="C2" display="1) Rekapitulace stavby"/>
    <hyperlink ref="W1:AI1" location="C51" display="2) Rekapitulace objektů stavby a soupisů prací"/>
  </hyperlinks>
  <pageMargins left="0.59055118110236227" right="0.59055118110236227" top="0.59055118110236227" bottom="0.59055118110236227" header="0" footer="0"/>
  <pageSetup paperSize="9" scale="67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33"/>
  <sheetViews>
    <sheetView tabSelected="1" topLeftCell="A4036" workbookViewId="0">
      <selection activeCell="D1093" sqref="D1093"/>
    </sheetView>
  </sheetViews>
  <sheetFormatPr defaultRowHeight="13.5" x14ac:dyDescent="0.3"/>
  <cols>
    <col min="1" max="2" width="7.6640625" customWidth="1"/>
    <col min="3" max="3" width="10.1640625" customWidth="1"/>
    <col min="4" max="4" width="43.5" customWidth="1"/>
    <col min="6" max="6" width="9.1640625" customWidth="1"/>
    <col min="7" max="7" width="12.5" customWidth="1"/>
    <col min="8" max="8" width="11.33203125" style="290" customWidth="1"/>
    <col min="9" max="9" width="21.1640625" customWidth="1"/>
    <col min="10" max="10" width="0" hidden="1" customWidth="1"/>
  </cols>
  <sheetData>
    <row r="1" spans="1:10" ht="21" x14ac:dyDescent="0.3">
      <c r="A1" s="292"/>
      <c r="B1" s="156"/>
      <c r="C1" s="291"/>
      <c r="D1" s="294" t="s">
        <v>3261</v>
      </c>
      <c r="F1" s="291"/>
      <c r="G1" s="291"/>
      <c r="H1" s="291"/>
      <c r="I1" s="291"/>
      <c r="J1" s="291"/>
    </row>
    <row r="2" spans="1:10" x14ac:dyDescent="0.3">
      <c r="A2" s="292"/>
      <c r="B2" s="291"/>
      <c r="C2" s="291"/>
      <c r="E2" s="291"/>
      <c r="F2" s="291"/>
      <c r="G2" s="291"/>
      <c r="H2" s="291"/>
      <c r="I2" s="291"/>
      <c r="J2" s="291"/>
    </row>
    <row r="3" spans="1:10" s="290" customFormat="1" ht="15" x14ac:dyDescent="0.3">
      <c r="A3" s="292"/>
      <c r="B3" s="154" t="s">
        <v>18</v>
      </c>
      <c r="C3" s="291"/>
      <c r="D3" s="291"/>
      <c r="E3" s="291"/>
      <c r="F3" s="291"/>
      <c r="G3" s="291"/>
      <c r="H3" s="291"/>
      <c r="I3" s="291"/>
      <c r="J3" s="291"/>
    </row>
    <row r="4" spans="1:10" s="290" customFormat="1" ht="18.75" x14ac:dyDescent="0.3">
      <c r="A4" s="292"/>
      <c r="B4" s="291"/>
      <c r="C4" s="291"/>
      <c r="D4" s="295" t="s">
        <v>1988</v>
      </c>
      <c r="E4" s="291"/>
      <c r="F4" s="291"/>
      <c r="G4" s="291"/>
      <c r="H4" s="291"/>
      <c r="I4" s="291"/>
      <c r="J4" s="291"/>
    </row>
    <row r="5" spans="1:10" s="290" customFormat="1" x14ac:dyDescent="0.3">
      <c r="A5" s="292"/>
      <c r="B5" s="291"/>
      <c r="C5" s="291"/>
      <c r="D5" s="291"/>
      <c r="E5" s="291"/>
      <c r="F5" s="291"/>
      <c r="G5" s="291"/>
      <c r="H5" s="291"/>
      <c r="I5" s="291"/>
      <c r="J5" s="291"/>
    </row>
    <row r="6" spans="1:10" s="290" customFormat="1" ht="15" x14ac:dyDescent="0.3">
      <c r="A6" s="292"/>
      <c r="B6" s="154" t="s">
        <v>21</v>
      </c>
      <c r="C6" s="291"/>
      <c r="D6" s="153" t="s">
        <v>22</v>
      </c>
      <c r="F6" s="291"/>
      <c r="G6" s="154" t="s">
        <v>23</v>
      </c>
      <c r="I6" s="155" t="s">
        <v>24</v>
      </c>
      <c r="J6" s="291"/>
    </row>
    <row r="7" spans="1:10" x14ac:dyDescent="0.3">
      <c r="A7" s="292"/>
      <c r="B7" s="291"/>
      <c r="C7" s="291"/>
      <c r="D7" s="291"/>
      <c r="F7" s="291"/>
      <c r="G7" s="291"/>
      <c r="I7" s="291"/>
      <c r="J7" s="291"/>
    </row>
    <row r="8" spans="1:10" ht="15" x14ac:dyDescent="0.3">
      <c r="A8" s="292"/>
      <c r="B8" s="154" t="s">
        <v>25</v>
      </c>
      <c r="C8" s="291"/>
      <c r="D8" s="153" t="s">
        <v>27</v>
      </c>
      <c r="F8" s="291"/>
      <c r="G8" s="154" t="s">
        <v>31</v>
      </c>
      <c r="I8" s="153" t="s">
        <v>32</v>
      </c>
      <c r="J8" s="291"/>
    </row>
    <row r="9" spans="1:10" ht="15" x14ac:dyDescent="0.3">
      <c r="A9" s="292"/>
      <c r="B9" s="154" t="s">
        <v>29</v>
      </c>
      <c r="C9" s="291"/>
      <c r="D9" s="291"/>
      <c r="E9" s="153"/>
      <c r="F9" s="291"/>
      <c r="G9" s="291"/>
      <c r="H9" s="291"/>
      <c r="I9" s="291"/>
      <c r="J9" s="291"/>
    </row>
    <row r="10" spans="1:10" x14ac:dyDescent="0.3">
      <c r="A10" s="296"/>
    </row>
    <row r="11" spans="1:10" x14ac:dyDescent="0.3">
      <c r="A11" s="296"/>
    </row>
    <row r="12" spans="1:10" ht="33.6" customHeight="1" x14ac:dyDescent="0.3">
      <c r="A12" s="334" t="s">
        <v>78</v>
      </c>
      <c r="B12" s="335" t="s">
        <v>53</v>
      </c>
      <c r="C12" s="334" t="s">
        <v>49</v>
      </c>
      <c r="D12" s="334" t="s">
        <v>79</v>
      </c>
      <c r="E12" s="334" t="s">
        <v>80</v>
      </c>
      <c r="F12" s="334" t="s">
        <v>81</v>
      </c>
      <c r="G12" s="334" t="s">
        <v>82</v>
      </c>
      <c r="H12" s="334" t="s">
        <v>83</v>
      </c>
      <c r="I12" s="334" t="s">
        <v>77</v>
      </c>
    </row>
    <row r="13" spans="1:10" ht="28.9" customHeight="1" x14ac:dyDescent="0.3">
      <c r="A13" s="152" t="s">
        <v>3262</v>
      </c>
      <c r="B13" s="291"/>
      <c r="C13" s="291"/>
      <c r="D13" s="291"/>
      <c r="E13" s="291"/>
      <c r="F13" s="291"/>
      <c r="G13" s="291"/>
      <c r="H13" s="291"/>
      <c r="I13" s="297">
        <f>I14+I42+I57</f>
        <v>0</v>
      </c>
    </row>
    <row r="14" spans="1:10" ht="19.149999999999999" customHeight="1" x14ac:dyDescent="0.35">
      <c r="A14" s="141"/>
      <c r="B14" s="142" t="s">
        <v>69</v>
      </c>
      <c r="C14" s="147" t="s">
        <v>84</v>
      </c>
      <c r="D14" s="147" t="s">
        <v>85</v>
      </c>
      <c r="E14" s="141"/>
      <c r="F14" s="141"/>
      <c r="G14" s="141"/>
      <c r="H14" s="141"/>
      <c r="I14" s="146">
        <f>I15+I28+I30+I36</f>
        <v>0</v>
      </c>
    </row>
    <row r="15" spans="1:10" ht="18.600000000000001" customHeight="1" x14ac:dyDescent="0.3">
      <c r="A15" s="141"/>
      <c r="B15" s="145" t="s">
        <v>69</v>
      </c>
      <c r="C15" s="144" t="s">
        <v>74</v>
      </c>
      <c r="D15" s="144" t="s">
        <v>86</v>
      </c>
      <c r="E15" s="141"/>
      <c r="F15" s="141"/>
      <c r="G15" s="141"/>
      <c r="H15" s="141"/>
      <c r="I15" s="143">
        <f>SUM(I16:I27)</f>
        <v>0</v>
      </c>
    </row>
    <row r="16" spans="1:10" ht="27" x14ac:dyDescent="0.3">
      <c r="A16" s="115" t="s">
        <v>371</v>
      </c>
      <c r="B16" s="115" t="s">
        <v>87</v>
      </c>
      <c r="C16" s="114" t="s">
        <v>1987</v>
      </c>
      <c r="D16" s="110" t="s">
        <v>1986</v>
      </c>
      <c r="E16" s="113" t="s">
        <v>90</v>
      </c>
      <c r="F16" s="112">
        <v>50</v>
      </c>
      <c r="G16" s="111"/>
      <c r="H16" s="111"/>
      <c r="I16" s="111">
        <f>(G16+H16)*F16</f>
        <v>0</v>
      </c>
    </row>
    <row r="17" spans="1:9" x14ac:dyDescent="0.3">
      <c r="A17" s="122"/>
      <c r="B17" s="126" t="s">
        <v>93</v>
      </c>
      <c r="C17" s="123" t="s">
        <v>5</v>
      </c>
      <c r="D17" s="125" t="s">
        <v>295</v>
      </c>
      <c r="E17" s="122"/>
      <c r="F17" s="124">
        <v>50</v>
      </c>
      <c r="G17" s="122"/>
      <c r="H17" s="122"/>
      <c r="I17" s="122"/>
    </row>
    <row r="18" spans="1:9" x14ac:dyDescent="0.3">
      <c r="A18" s="116"/>
      <c r="B18" s="121" t="s">
        <v>93</v>
      </c>
      <c r="C18" s="120" t="s">
        <v>5</v>
      </c>
      <c r="D18" s="119" t="s">
        <v>95</v>
      </c>
      <c r="E18" s="116"/>
      <c r="F18" s="118">
        <v>50</v>
      </c>
      <c r="G18" s="116"/>
      <c r="H18" s="116"/>
      <c r="I18" s="116"/>
    </row>
    <row r="19" spans="1:9" ht="27" x14ac:dyDescent="0.3">
      <c r="A19" s="115" t="s">
        <v>92</v>
      </c>
      <c r="B19" s="115" t="s">
        <v>87</v>
      </c>
      <c r="C19" s="114" t="s">
        <v>1985</v>
      </c>
      <c r="D19" s="110" t="s">
        <v>1984</v>
      </c>
      <c r="E19" s="113" t="s">
        <v>169</v>
      </c>
      <c r="F19" s="112">
        <v>80</v>
      </c>
      <c r="G19" s="111"/>
      <c r="H19" s="111"/>
      <c r="I19" s="111">
        <f>(G19+H19)*F19</f>
        <v>0</v>
      </c>
    </row>
    <row r="20" spans="1:9" ht="27" x14ac:dyDescent="0.3">
      <c r="A20" s="115" t="s">
        <v>251</v>
      </c>
      <c r="B20" s="115" t="s">
        <v>87</v>
      </c>
      <c r="C20" s="114" t="s">
        <v>1983</v>
      </c>
      <c r="D20" s="110" t="s">
        <v>1982</v>
      </c>
      <c r="E20" s="113" t="s">
        <v>169</v>
      </c>
      <c r="F20" s="112">
        <v>80</v>
      </c>
      <c r="G20" s="111"/>
      <c r="H20" s="111"/>
      <c r="I20" s="111">
        <f t="shared" ref="I20:I41" si="0">(G20+H20)*F20</f>
        <v>0</v>
      </c>
    </row>
    <row r="21" spans="1:9" ht="27" x14ac:dyDescent="0.3">
      <c r="A21" s="115" t="s">
        <v>247</v>
      </c>
      <c r="B21" s="115" t="s">
        <v>87</v>
      </c>
      <c r="C21" s="114" t="s">
        <v>1981</v>
      </c>
      <c r="D21" s="110" t="s">
        <v>1980</v>
      </c>
      <c r="E21" s="113" t="s">
        <v>90</v>
      </c>
      <c r="F21" s="112">
        <v>50</v>
      </c>
      <c r="G21" s="111"/>
      <c r="H21" s="111"/>
      <c r="I21" s="111">
        <f t="shared" si="0"/>
        <v>0</v>
      </c>
    </row>
    <row r="22" spans="1:9" ht="27" x14ac:dyDescent="0.3">
      <c r="A22" s="115" t="s">
        <v>127</v>
      </c>
      <c r="B22" s="115" t="s">
        <v>87</v>
      </c>
      <c r="C22" s="114" t="s">
        <v>1979</v>
      </c>
      <c r="D22" s="110" t="s">
        <v>1978</v>
      </c>
      <c r="E22" s="113" t="s">
        <v>90</v>
      </c>
      <c r="F22" s="112">
        <v>50</v>
      </c>
      <c r="G22" s="111"/>
      <c r="H22" s="111"/>
      <c r="I22" s="111">
        <f t="shared" si="0"/>
        <v>0</v>
      </c>
    </row>
    <row r="23" spans="1:9" ht="27" x14ac:dyDescent="0.3">
      <c r="A23" s="115" t="s">
        <v>308</v>
      </c>
      <c r="B23" s="115" t="s">
        <v>87</v>
      </c>
      <c r="C23" s="114" t="s">
        <v>184</v>
      </c>
      <c r="D23" s="110" t="s">
        <v>185</v>
      </c>
      <c r="E23" s="113" t="s">
        <v>90</v>
      </c>
      <c r="F23" s="112">
        <v>50</v>
      </c>
      <c r="G23" s="111"/>
      <c r="H23" s="111"/>
      <c r="I23" s="111">
        <f t="shared" si="0"/>
        <v>0</v>
      </c>
    </row>
    <row r="24" spans="1:9" x14ac:dyDescent="0.3">
      <c r="A24" s="115" t="s">
        <v>136</v>
      </c>
      <c r="B24" s="115" t="s">
        <v>87</v>
      </c>
      <c r="C24" s="114" t="s">
        <v>1977</v>
      </c>
      <c r="D24" s="110" t="s">
        <v>1976</v>
      </c>
      <c r="E24" s="113" t="s">
        <v>90</v>
      </c>
      <c r="F24" s="112">
        <v>50</v>
      </c>
      <c r="G24" s="111"/>
      <c r="H24" s="111"/>
      <c r="I24" s="111">
        <f t="shared" si="0"/>
        <v>0</v>
      </c>
    </row>
    <row r="25" spans="1:9" x14ac:dyDescent="0.3">
      <c r="A25" s="115" t="s">
        <v>96</v>
      </c>
      <c r="B25" s="115" t="s">
        <v>87</v>
      </c>
      <c r="C25" s="114" t="s">
        <v>188</v>
      </c>
      <c r="D25" s="110" t="s">
        <v>189</v>
      </c>
      <c r="E25" s="113" t="s">
        <v>90</v>
      </c>
      <c r="F25" s="112">
        <v>50</v>
      </c>
      <c r="G25" s="111"/>
      <c r="H25" s="111"/>
      <c r="I25" s="111">
        <f t="shared" si="0"/>
        <v>0</v>
      </c>
    </row>
    <row r="26" spans="1:9" ht="27" x14ac:dyDescent="0.3">
      <c r="A26" s="115" t="s">
        <v>175</v>
      </c>
      <c r="B26" s="115" t="s">
        <v>87</v>
      </c>
      <c r="C26" s="114" t="s">
        <v>191</v>
      </c>
      <c r="D26" s="110" t="s">
        <v>192</v>
      </c>
      <c r="E26" s="113" t="s">
        <v>153</v>
      </c>
      <c r="F26" s="112">
        <v>75</v>
      </c>
      <c r="G26" s="111"/>
      <c r="H26" s="111"/>
      <c r="I26" s="111">
        <f t="shared" si="0"/>
        <v>0</v>
      </c>
    </row>
    <row r="27" spans="1:9" x14ac:dyDescent="0.3">
      <c r="A27" s="115" t="s">
        <v>179</v>
      </c>
      <c r="B27" s="115" t="s">
        <v>87</v>
      </c>
      <c r="C27" s="114" t="s">
        <v>1975</v>
      </c>
      <c r="D27" s="110" t="s">
        <v>1974</v>
      </c>
      <c r="E27" s="113" t="s">
        <v>169</v>
      </c>
      <c r="F27" s="112">
        <v>270</v>
      </c>
      <c r="G27" s="111"/>
      <c r="H27" s="111"/>
      <c r="I27" s="111">
        <f t="shared" si="0"/>
        <v>0</v>
      </c>
    </row>
    <row r="28" spans="1:9" ht="15" x14ac:dyDescent="0.3">
      <c r="A28" s="141"/>
      <c r="B28" s="145" t="s">
        <v>69</v>
      </c>
      <c r="C28" s="144" t="s">
        <v>251</v>
      </c>
      <c r="D28" s="144" t="s">
        <v>1876</v>
      </c>
      <c r="E28" s="141"/>
      <c r="F28" s="141"/>
      <c r="G28" s="141"/>
      <c r="H28" s="141"/>
      <c r="I28" s="143">
        <f>SUM(I29)</f>
        <v>0</v>
      </c>
    </row>
    <row r="29" spans="1:9" x14ac:dyDescent="0.3">
      <c r="A29" s="115" t="s">
        <v>141</v>
      </c>
      <c r="B29" s="115" t="s">
        <v>87</v>
      </c>
      <c r="C29" s="114" t="s">
        <v>1973</v>
      </c>
      <c r="D29" s="110" t="s">
        <v>1972</v>
      </c>
      <c r="E29" s="113" t="s">
        <v>169</v>
      </c>
      <c r="F29" s="112">
        <v>43</v>
      </c>
      <c r="G29" s="111"/>
      <c r="H29" s="111"/>
      <c r="I29" s="111">
        <f t="shared" si="0"/>
        <v>0</v>
      </c>
    </row>
    <row r="30" spans="1:9" ht="15" x14ac:dyDescent="0.3">
      <c r="A30" s="141"/>
      <c r="B30" s="145" t="s">
        <v>69</v>
      </c>
      <c r="C30" s="144" t="s">
        <v>308</v>
      </c>
      <c r="D30" s="144" t="s">
        <v>307</v>
      </c>
      <c r="E30" s="141"/>
      <c r="F30" s="141"/>
      <c r="G30" s="141"/>
      <c r="H30" s="141"/>
      <c r="I30" s="143">
        <f>SUM(I31:I35)</f>
        <v>0</v>
      </c>
    </row>
    <row r="31" spans="1:9" ht="40.5" x14ac:dyDescent="0.3">
      <c r="A31" s="115" t="s">
        <v>159</v>
      </c>
      <c r="B31" s="115" t="s">
        <v>87</v>
      </c>
      <c r="C31" s="114" t="s">
        <v>1971</v>
      </c>
      <c r="D31" s="110" t="s">
        <v>1970</v>
      </c>
      <c r="E31" s="113" t="s">
        <v>90</v>
      </c>
      <c r="F31" s="112">
        <v>11.7</v>
      </c>
      <c r="G31" s="111"/>
      <c r="H31" s="111"/>
      <c r="I31" s="111">
        <f t="shared" si="0"/>
        <v>0</v>
      </c>
    </row>
    <row r="32" spans="1:9" ht="27" x14ac:dyDescent="0.3">
      <c r="A32" s="115" t="s">
        <v>149</v>
      </c>
      <c r="B32" s="115" t="s">
        <v>87</v>
      </c>
      <c r="C32" s="114" t="s">
        <v>1969</v>
      </c>
      <c r="D32" s="110" t="s">
        <v>1968</v>
      </c>
      <c r="E32" s="113" t="s">
        <v>144</v>
      </c>
      <c r="F32" s="112">
        <v>36</v>
      </c>
      <c r="G32" s="111"/>
      <c r="H32" s="111"/>
      <c r="I32" s="111">
        <f t="shared" si="0"/>
        <v>0</v>
      </c>
    </row>
    <row r="33" spans="1:9" ht="27" x14ac:dyDescent="0.3">
      <c r="A33" s="115" t="s">
        <v>163</v>
      </c>
      <c r="B33" s="115" t="s">
        <v>87</v>
      </c>
      <c r="C33" s="114" t="s">
        <v>1967</v>
      </c>
      <c r="D33" s="110" t="s">
        <v>1966</v>
      </c>
      <c r="E33" s="113" t="s">
        <v>90</v>
      </c>
      <c r="F33" s="112">
        <v>983</v>
      </c>
      <c r="G33" s="111"/>
      <c r="H33" s="111"/>
      <c r="I33" s="111">
        <f t="shared" si="0"/>
        <v>0</v>
      </c>
    </row>
    <row r="34" spans="1:9" x14ac:dyDescent="0.3">
      <c r="A34" s="115" t="s">
        <v>183</v>
      </c>
      <c r="B34" s="115" t="s">
        <v>87</v>
      </c>
      <c r="C34" s="114" t="s">
        <v>272</v>
      </c>
      <c r="D34" s="110" t="s">
        <v>1965</v>
      </c>
      <c r="E34" s="113" t="s">
        <v>270</v>
      </c>
      <c r="F34" s="112">
        <v>1</v>
      </c>
      <c r="G34" s="111"/>
      <c r="H34" s="111"/>
      <c r="I34" s="111">
        <f t="shared" si="0"/>
        <v>0</v>
      </c>
    </row>
    <row r="35" spans="1:9" ht="27" x14ac:dyDescent="0.3">
      <c r="A35" s="115" t="s">
        <v>187</v>
      </c>
      <c r="B35" s="115" t="s">
        <v>87</v>
      </c>
      <c r="C35" s="114" t="s">
        <v>1132</v>
      </c>
      <c r="D35" s="110" t="s">
        <v>1964</v>
      </c>
      <c r="E35" s="113" t="s">
        <v>270</v>
      </c>
      <c r="F35" s="112">
        <v>1</v>
      </c>
      <c r="G35" s="111"/>
      <c r="H35" s="111"/>
      <c r="I35" s="111">
        <f t="shared" si="0"/>
        <v>0</v>
      </c>
    </row>
    <row r="36" spans="1:9" ht="15" x14ac:dyDescent="0.3">
      <c r="A36" s="141"/>
      <c r="B36" s="145" t="s">
        <v>69</v>
      </c>
      <c r="C36" s="144" t="s">
        <v>269</v>
      </c>
      <c r="D36" s="144" t="s">
        <v>268</v>
      </c>
      <c r="E36" s="141"/>
      <c r="F36" s="141"/>
      <c r="G36" s="141"/>
      <c r="H36" s="141"/>
      <c r="I36" s="143">
        <f>SUM(I37:I39)</f>
        <v>0</v>
      </c>
    </row>
    <row r="37" spans="1:9" ht="27" x14ac:dyDescent="0.3">
      <c r="A37" s="115" t="s">
        <v>190</v>
      </c>
      <c r="B37" s="115" t="s">
        <v>87</v>
      </c>
      <c r="C37" s="114" t="s">
        <v>266</v>
      </c>
      <c r="D37" s="110" t="s">
        <v>265</v>
      </c>
      <c r="E37" s="113" t="s">
        <v>153</v>
      </c>
      <c r="F37" s="112">
        <v>575.00400000000002</v>
      </c>
      <c r="G37" s="111"/>
      <c r="H37" s="111"/>
      <c r="I37" s="111">
        <f t="shared" si="0"/>
        <v>0</v>
      </c>
    </row>
    <row r="38" spans="1:9" ht="27" x14ac:dyDescent="0.3">
      <c r="A38" s="115" t="s">
        <v>219</v>
      </c>
      <c r="B38" s="115" t="s">
        <v>87</v>
      </c>
      <c r="C38" s="114" t="s">
        <v>263</v>
      </c>
      <c r="D38" s="110" t="s">
        <v>262</v>
      </c>
      <c r="E38" s="113" t="s">
        <v>153</v>
      </c>
      <c r="F38" s="112">
        <v>575.00400000000002</v>
      </c>
      <c r="G38" s="111"/>
      <c r="H38" s="111"/>
      <c r="I38" s="111">
        <f t="shared" si="0"/>
        <v>0</v>
      </c>
    </row>
    <row r="39" spans="1:9" ht="27" x14ac:dyDescent="0.3">
      <c r="A39" s="115" t="s">
        <v>197</v>
      </c>
      <c r="B39" s="115" t="s">
        <v>87</v>
      </c>
      <c r="C39" s="114" t="s">
        <v>260</v>
      </c>
      <c r="D39" s="110" t="s">
        <v>259</v>
      </c>
      <c r="E39" s="113" t="s">
        <v>153</v>
      </c>
      <c r="F39" s="112">
        <v>575.00400000000002</v>
      </c>
      <c r="G39" s="111"/>
      <c r="H39" s="111"/>
      <c r="I39" s="111">
        <f t="shared" si="0"/>
        <v>0</v>
      </c>
    </row>
    <row r="40" spans="1:9" ht="15" x14ac:dyDescent="0.3">
      <c r="A40" s="141"/>
      <c r="B40" s="145" t="s">
        <v>69</v>
      </c>
      <c r="C40" s="144" t="s">
        <v>217</v>
      </c>
      <c r="D40" s="144" t="s">
        <v>218</v>
      </c>
      <c r="E40" s="141"/>
      <c r="F40" s="141"/>
      <c r="G40" s="141"/>
      <c r="H40" s="141"/>
      <c r="I40" s="143">
        <f>SUM(I41)</f>
        <v>0</v>
      </c>
    </row>
    <row r="41" spans="1:9" x14ac:dyDescent="0.3">
      <c r="A41" s="115" t="s">
        <v>379</v>
      </c>
      <c r="B41" s="115" t="s">
        <v>87</v>
      </c>
      <c r="C41" s="114" t="s">
        <v>1963</v>
      </c>
      <c r="D41" s="110" t="s">
        <v>1962</v>
      </c>
      <c r="E41" s="113" t="s">
        <v>153</v>
      </c>
      <c r="F41" s="112">
        <v>6.8000000000000005E-2</v>
      </c>
      <c r="G41" s="111"/>
      <c r="H41" s="111"/>
      <c r="I41" s="111">
        <f t="shared" si="0"/>
        <v>0</v>
      </c>
    </row>
    <row r="42" spans="1:9" ht="18" x14ac:dyDescent="0.35">
      <c r="A42" s="141"/>
      <c r="B42" s="142" t="s">
        <v>69</v>
      </c>
      <c r="C42" s="147" t="s">
        <v>255</v>
      </c>
      <c r="D42" s="147" t="s">
        <v>254</v>
      </c>
      <c r="E42" s="141"/>
      <c r="F42" s="141"/>
      <c r="G42" s="141"/>
      <c r="H42" s="141"/>
      <c r="I42" s="146">
        <f>I43+I45+I48+I50+I55</f>
        <v>0</v>
      </c>
    </row>
    <row r="43" spans="1:9" ht="15" x14ac:dyDescent="0.3">
      <c r="A43" s="141"/>
      <c r="B43" s="145" t="s">
        <v>69</v>
      </c>
      <c r="C43" s="144" t="s">
        <v>253</v>
      </c>
      <c r="D43" s="144" t="s">
        <v>252</v>
      </c>
      <c r="E43" s="141"/>
      <c r="F43" s="141"/>
      <c r="G43" s="141"/>
      <c r="H43" s="141"/>
      <c r="I43" s="143">
        <f>SUM(I44)</f>
        <v>0</v>
      </c>
    </row>
    <row r="44" spans="1:9" ht="27" x14ac:dyDescent="0.3">
      <c r="A44" s="115" t="s">
        <v>437</v>
      </c>
      <c r="B44" s="115" t="s">
        <v>87</v>
      </c>
      <c r="C44" s="114" t="s">
        <v>1961</v>
      </c>
      <c r="D44" s="110" t="s">
        <v>1960</v>
      </c>
      <c r="E44" s="113" t="s">
        <v>169</v>
      </c>
      <c r="F44" s="112">
        <v>271</v>
      </c>
      <c r="G44" s="111"/>
      <c r="H44" s="111"/>
      <c r="I44" s="111">
        <f t="shared" ref="I44" si="1">(G44+H44)*F44</f>
        <v>0</v>
      </c>
    </row>
    <row r="45" spans="1:9" ht="15" x14ac:dyDescent="0.3">
      <c r="A45" s="141"/>
      <c r="B45" s="145" t="s">
        <v>69</v>
      </c>
      <c r="C45" s="144" t="s">
        <v>805</v>
      </c>
      <c r="D45" s="144" t="s">
        <v>804</v>
      </c>
      <c r="E45" s="141"/>
      <c r="F45" s="141"/>
      <c r="G45" s="141"/>
      <c r="H45" s="141"/>
      <c r="I45" s="143">
        <f>SUM(I46:I47)</f>
        <v>0</v>
      </c>
    </row>
    <row r="46" spans="1:9" ht="27" x14ac:dyDescent="0.3">
      <c r="A46" s="115" t="s">
        <v>11</v>
      </c>
      <c r="B46" s="115" t="s">
        <v>87</v>
      </c>
      <c r="C46" s="114" t="s">
        <v>1959</v>
      </c>
      <c r="D46" s="110" t="s">
        <v>1958</v>
      </c>
      <c r="E46" s="113" t="s">
        <v>169</v>
      </c>
      <c r="F46" s="112">
        <v>253</v>
      </c>
      <c r="G46" s="111"/>
      <c r="H46" s="111"/>
      <c r="I46" s="111">
        <f t="shared" ref="I46:I51" si="2">(G46+H46)*F46</f>
        <v>0</v>
      </c>
    </row>
    <row r="47" spans="1:9" ht="27" x14ac:dyDescent="0.3">
      <c r="A47" s="115" t="s">
        <v>203</v>
      </c>
      <c r="B47" s="115" t="s">
        <v>87</v>
      </c>
      <c r="C47" s="114" t="s">
        <v>1957</v>
      </c>
      <c r="D47" s="110" t="s">
        <v>1956</v>
      </c>
      <c r="E47" s="113" t="s">
        <v>169</v>
      </c>
      <c r="F47" s="112">
        <v>253</v>
      </c>
      <c r="G47" s="111"/>
      <c r="H47" s="111"/>
      <c r="I47" s="111">
        <f t="shared" si="2"/>
        <v>0</v>
      </c>
    </row>
    <row r="48" spans="1:9" ht="15" x14ac:dyDescent="0.3">
      <c r="A48" s="141"/>
      <c r="B48" s="145" t="s">
        <v>69</v>
      </c>
      <c r="C48" s="144" t="s">
        <v>692</v>
      </c>
      <c r="D48" s="144" t="s">
        <v>691</v>
      </c>
      <c r="E48" s="141"/>
      <c r="F48" s="141"/>
      <c r="G48" s="141"/>
      <c r="H48" s="141"/>
      <c r="I48" s="143">
        <f>SUM(I49)</f>
        <v>0</v>
      </c>
    </row>
    <row r="49" spans="1:9" x14ac:dyDescent="0.3">
      <c r="A49" s="115" t="s">
        <v>171</v>
      </c>
      <c r="B49" s="115" t="s">
        <v>87</v>
      </c>
      <c r="C49" s="114" t="s">
        <v>1955</v>
      </c>
      <c r="D49" s="110" t="s">
        <v>1954</v>
      </c>
      <c r="E49" s="113" t="s">
        <v>144</v>
      </c>
      <c r="F49" s="112">
        <v>12</v>
      </c>
      <c r="G49" s="111"/>
      <c r="H49" s="111"/>
      <c r="I49" s="111">
        <f t="shared" si="2"/>
        <v>0</v>
      </c>
    </row>
    <row r="50" spans="1:9" ht="15" x14ac:dyDescent="0.3">
      <c r="A50" s="141"/>
      <c r="B50" s="145" t="s">
        <v>69</v>
      </c>
      <c r="C50" s="144" t="s">
        <v>627</v>
      </c>
      <c r="D50" s="144" t="s">
        <v>626</v>
      </c>
      <c r="E50" s="141"/>
      <c r="F50" s="141"/>
      <c r="G50" s="141"/>
      <c r="H50" s="141"/>
      <c r="I50" s="143">
        <f>SUM(I51:I54)</f>
        <v>0</v>
      </c>
    </row>
    <row r="51" spans="1:9" x14ac:dyDescent="0.3">
      <c r="A51" s="115" t="s">
        <v>212</v>
      </c>
      <c r="B51" s="115" t="s">
        <v>87</v>
      </c>
      <c r="C51" s="114" t="s">
        <v>1953</v>
      </c>
      <c r="D51" s="110" t="s">
        <v>1952</v>
      </c>
      <c r="E51" s="113" t="s">
        <v>144</v>
      </c>
      <c r="F51" s="112">
        <v>64.099999999999994</v>
      </c>
      <c r="G51" s="111"/>
      <c r="H51" s="111"/>
      <c r="I51" s="111">
        <f t="shared" si="2"/>
        <v>0</v>
      </c>
    </row>
    <row r="52" spans="1:9" x14ac:dyDescent="0.3">
      <c r="A52" s="122"/>
      <c r="B52" s="126" t="s">
        <v>93</v>
      </c>
      <c r="C52" s="123" t="s">
        <v>5</v>
      </c>
      <c r="D52" s="125" t="s">
        <v>1951</v>
      </c>
      <c r="E52" s="122"/>
      <c r="F52" s="124">
        <v>64.099999999999994</v>
      </c>
      <c r="G52" s="122"/>
      <c r="H52" s="122"/>
      <c r="I52" s="122"/>
    </row>
    <row r="53" spans="1:9" x14ac:dyDescent="0.3">
      <c r="A53" s="116"/>
      <c r="B53" s="121" t="s">
        <v>93</v>
      </c>
      <c r="C53" s="120" t="s">
        <v>5</v>
      </c>
      <c r="D53" s="119" t="s">
        <v>95</v>
      </c>
      <c r="E53" s="116"/>
      <c r="F53" s="118">
        <v>64.099999999999994</v>
      </c>
      <c r="G53" s="116"/>
      <c r="H53" s="116"/>
      <c r="I53" s="116"/>
    </row>
    <row r="54" spans="1:9" x14ac:dyDescent="0.3">
      <c r="A54" s="115" t="s">
        <v>166</v>
      </c>
      <c r="B54" s="115" t="s">
        <v>87</v>
      </c>
      <c r="C54" s="114" t="s">
        <v>1950</v>
      </c>
      <c r="D54" s="110" t="s">
        <v>1949</v>
      </c>
      <c r="E54" s="113" t="s">
        <v>144</v>
      </c>
      <c r="F54" s="112">
        <v>45.9</v>
      </c>
      <c r="G54" s="111"/>
      <c r="H54" s="111"/>
      <c r="I54" s="111">
        <f t="shared" ref="I54" si="3">(G54+H54)*F54</f>
        <v>0</v>
      </c>
    </row>
    <row r="55" spans="1:9" ht="15" x14ac:dyDescent="0.3">
      <c r="A55" s="141"/>
      <c r="B55" s="145" t="s">
        <v>69</v>
      </c>
      <c r="C55" s="144" t="s">
        <v>882</v>
      </c>
      <c r="D55" s="144" t="s">
        <v>881</v>
      </c>
      <c r="E55" s="141"/>
      <c r="F55" s="141"/>
      <c r="G55" s="141"/>
      <c r="H55" s="141"/>
      <c r="I55" s="143">
        <f>SUM(I56)</f>
        <v>0</v>
      </c>
    </row>
    <row r="56" spans="1:9" x14ac:dyDescent="0.3">
      <c r="A56" s="115" t="s">
        <v>12</v>
      </c>
      <c r="B56" s="115" t="s">
        <v>87</v>
      </c>
      <c r="C56" s="114" t="s">
        <v>1948</v>
      </c>
      <c r="D56" s="110" t="s">
        <v>1947</v>
      </c>
      <c r="E56" s="113" t="s">
        <v>169</v>
      </c>
      <c r="F56" s="112">
        <v>253</v>
      </c>
      <c r="G56" s="111"/>
      <c r="H56" s="111"/>
      <c r="I56" s="111">
        <f t="shared" ref="I56" si="4">(G56+H56)*F56</f>
        <v>0</v>
      </c>
    </row>
    <row r="57" spans="1:9" ht="18" x14ac:dyDescent="0.35">
      <c r="A57" s="141"/>
      <c r="B57" s="142" t="s">
        <v>69</v>
      </c>
      <c r="C57" s="147" t="s">
        <v>1934</v>
      </c>
      <c r="D57" s="147" t="s">
        <v>1933</v>
      </c>
      <c r="E57" s="141"/>
      <c r="F57" s="141"/>
      <c r="G57" s="141"/>
      <c r="H57" s="141"/>
      <c r="I57" s="146">
        <f>I58+I60</f>
        <v>0</v>
      </c>
    </row>
    <row r="58" spans="1:9" ht="15" x14ac:dyDescent="0.3">
      <c r="A58" s="141"/>
      <c r="B58" s="145" t="s">
        <v>69</v>
      </c>
      <c r="C58" s="144" t="s">
        <v>1932</v>
      </c>
      <c r="D58" s="144" t="s">
        <v>1931</v>
      </c>
      <c r="E58" s="141"/>
      <c r="F58" s="141"/>
      <c r="G58" s="141"/>
      <c r="H58" s="141"/>
      <c r="I58" s="143">
        <f>SUM(I59)</f>
        <v>0</v>
      </c>
    </row>
    <row r="59" spans="1:9" ht="27" x14ac:dyDescent="0.3">
      <c r="A59" s="115" t="s">
        <v>74</v>
      </c>
      <c r="B59" s="115" t="s">
        <v>87</v>
      </c>
      <c r="C59" s="114" t="s">
        <v>1924</v>
      </c>
      <c r="D59" s="110" t="s">
        <v>1946</v>
      </c>
      <c r="E59" s="113" t="s">
        <v>270</v>
      </c>
      <c r="F59" s="112">
        <v>1</v>
      </c>
      <c r="G59" s="111"/>
      <c r="H59" s="111"/>
      <c r="I59" s="111">
        <f t="shared" ref="I59" si="5">(G59+H59)*F59</f>
        <v>0</v>
      </c>
    </row>
    <row r="60" spans="1:9" ht="15" x14ac:dyDescent="0.3">
      <c r="A60" s="141"/>
      <c r="B60" s="145" t="s">
        <v>69</v>
      </c>
      <c r="C60" s="144" t="s">
        <v>1898</v>
      </c>
      <c r="D60" s="144" t="s">
        <v>222</v>
      </c>
      <c r="E60" s="141"/>
      <c r="F60" s="141"/>
      <c r="G60" s="141"/>
      <c r="H60" s="141"/>
      <c r="I60" s="143">
        <f>SUM(I61)</f>
        <v>0</v>
      </c>
    </row>
    <row r="61" spans="1:9" ht="27" x14ac:dyDescent="0.3">
      <c r="A61" s="115" t="s">
        <v>75</v>
      </c>
      <c r="B61" s="115" t="s">
        <v>87</v>
      </c>
      <c r="C61" s="114" t="s">
        <v>1897</v>
      </c>
      <c r="D61" s="110" t="s">
        <v>1945</v>
      </c>
      <c r="E61" s="113" t="s">
        <v>270</v>
      </c>
      <c r="F61" s="112">
        <v>1</v>
      </c>
      <c r="G61" s="111"/>
      <c r="H61" s="111"/>
      <c r="I61" s="111">
        <f t="shared" ref="I61" si="6">(G61+H61)*F61</f>
        <v>0</v>
      </c>
    </row>
    <row r="62" spans="1:9" ht="25.9" customHeight="1" x14ac:dyDescent="0.3">
      <c r="A62" s="152" t="s">
        <v>3263</v>
      </c>
      <c r="B62" s="152"/>
      <c r="C62" s="152"/>
      <c r="D62" s="152"/>
      <c r="I62" s="297">
        <f>I63</f>
        <v>0</v>
      </c>
    </row>
    <row r="63" spans="1:9" ht="18" x14ac:dyDescent="0.35">
      <c r="A63" s="5"/>
      <c r="B63" s="74" t="s">
        <v>69</v>
      </c>
      <c r="C63" s="75" t="s">
        <v>84</v>
      </c>
      <c r="D63" s="75" t="s">
        <v>85</v>
      </c>
      <c r="E63" s="5"/>
      <c r="F63" s="5"/>
      <c r="G63" s="5"/>
      <c r="H63" s="5"/>
      <c r="I63" s="76">
        <f>I64+I208+I237</f>
        <v>0</v>
      </c>
    </row>
    <row r="64" spans="1:9" ht="15" x14ac:dyDescent="0.3">
      <c r="A64" s="5"/>
      <c r="B64" s="77" t="s">
        <v>69</v>
      </c>
      <c r="C64" s="78" t="s">
        <v>74</v>
      </c>
      <c r="D64" s="78" t="s">
        <v>86</v>
      </c>
      <c r="E64" s="5"/>
      <c r="F64" s="5"/>
      <c r="G64" s="5"/>
      <c r="H64" s="5"/>
      <c r="I64" s="79">
        <f>SUM(I65:I201)</f>
        <v>0</v>
      </c>
    </row>
    <row r="65" spans="1:9" ht="27" x14ac:dyDescent="0.3">
      <c r="A65" s="80" t="s">
        <v>74</v>
      </c>
      <c r="B65" s="80" t="s">
        <v>87</v>
      </c>
      <c r="C65" s="81" t="s">
        <v>88</v>
      </c>
      <c r="D65" s="82" t="s">
        <v>89</v>
      </c>
      <c r="E65" s="83" t="s">
        <v>90</v>
      </c>
      <c r="F65" s="84">
        <v>30</v>
      </c>
      <c r="G65" s="85"/>
      <c r="H65" s="85"/>
      <c r="I65" s="111">
        <f t="shared" ref="I65:I68" si="7">(G65+H65)*F65</f>
        <v>0</v>
      </c>
    </row>
    <row r="66" spans="1:9" x14ac:dyDescent="0.3">
      <c r="A66" s="6"/>
      <c r="B66" s="86" t="s">
        <v>93</v>
      </c>
      <c r="C66" s="87" t="s">
        <v>5</v>
      </c>
      <c r="D66" s="88" t="s">
        <v>94</v>
      </c>
      <c r="E66" s="6"/>
      <c r="F66" s="89">
        <v>30</v>
      </c>
      <c r="G66" s="6"/>
      <c r="H66" s="6"/>
      <c r="I66" s="111"/>
    </row>
    <row r="67" spans="1:9" x14ac:dyDescent="0.3">
      <c r="A67" s="7"/>
      <c r="B67" s="90" t="s">
        <v>93</v>
      </c>
      <c r="C67" s="91" t="s">
        <v>5</v>
      </c>
      <c r="D67" s="92" t="s">
        <v>95</v>
      </c>
      <c r="E67" s="7"/>
      <c r="F67" s="93">
        <v>30</v>
      </c>
      <c r="G67" s="7"/>
      <c r="H67" s="7"/>
      <c r="I67" s="111"/>
    </row>
    <row r="68" spans="1:9" ht="27" x14ac:dyDescent="0.3">
      <c r="A68" s="80" t="s">
        <v>96</v>
      </c>
      <c r="B68" s="80" t="s">
        <v>87</v>
      </c>
      <c r="C68" s="81" t="s">
        <v>97</v>
      </c>
      <c r="D68" s="82" t="s">
        <v>98</v>
      </c>
      <c r="E68" s="83" t="s">
        <v>90</v>
      </c>
      <c r="F68" s="84">
        <v>37.5</v>
      </c>
      <c r="G68" s="85"/>
      <c r="H68" s="85"/>
      <c r="I68" s="111">
        <f t="shared" si="7"/>
        <v>0</v>
      </c>
    </row>
    <row r="69" spans="1:9" x14ac:dyDescent="0.3">
      <c r="A69" s="8"/>
      <c r="B69" s="86" t="s">
        <v>93</v>
      </c>
      <c r="C69" s="94" t="s">
        <v>5</v>
      </c>
      <c r="D69" s="95" t="s">
        <v>99</v>
      </c>
      <c r="E69" s="8"/>
      <c r="F69" s="96" t="s">
        <v>5</v>
      </c>
      <c r="G69" s="8"/>
      <c r="H69" s="8"/>
      <c r="I69" s="8"/>
    </row>
    <row r="70" spans="1:9" ht="40.5" x14ac:dyDescent="0.3">
      <c r="A70" s="8"/>
      <c r="B70" s="86" t="s">
        <v>93</v>
      </c>
      <c r="C70" s="94" t="s">
        <v>5</v>
      </c>
      <c r="D70" s="95" t="s">
        <v>100</v>
      </c>
      <c r="E70" s="8"/>
      <c r="F70" s="96" t="s">
        <v>5</v>
      </c>
      <c r="G70" s="8"/>
      <c r="H70" s="8"/>
      <c r="I70" s="8"/>
    </row>
    <row r="71" spans="1:9" x14ac:dyDescent="0.3">
      <c r="A71" s="8"/>
      <c r="B71" s="86" t="s">
        <v>93</v>
      </c>
      <c r="C71" s="94" t="s">
        <v>5</v>
      </c>
      <c r="D71" s="95" t="s">
        <v>101</v>
      </c>
      <c r="E71" s="8"/>
      <c r="F71" s="96" t="s">
        <v>5</v>
      </c>
      <c r="G71" s="8"/>
      <c r="H71" s="8"/>
      <c r="I71" s="8"/>
    </row>
    <row r="72" spans="1:9" ht="40.5" x14ac:dyDescent="0.3">
      <c r="A72" s="8"/>
      <c r="B72" s="86" t="s">
        <v>93</v>
      </c>
      <c r="C72" s="94" t="s">
        <v>5</v>
      </c>
      <c r="D72" s="95" t="s">
        <v>102</v>
      </c>
      <c r="E72" s="8"/>
      <c r="F72" s="96" t="s">
        <v>5</v>
      </c>
      <c r="G72" s="8"/>
      <c r="H72" s="8"/>
      <c r="I72" s="8"/>
    </row>
    <row r="73" spans="1:9" ht="40.5" x14ac:dyDescent="0.3">
      <c r="A73" s="8"/>
      <c r="B73" s="86" t="s">
        <v>93</v>
      </c>
      <c r="C73" s="94" t="s">
        <v>5</v>
      </c>
      <c r="D73" s="95" t="s">
        <v>103</v>
      </c>
      <c r="E73" s="8"/>
      <c r="F73" s="96" t="s">
        <v>5</v>
      </c>
      <c r="G73" s="8"/>
      <c r="H73" s="8"/>
      <c r="I73" s="8"/>
    </row>
    <row r="74" spans="1:9" x14ac:dyDescent="0.3">
      <c r="A74" s="8"/>
      <c r="B74" s="86" t="s">
        <v>93</v>
      </c>
      <c r="C74" s="94" t="s">
        <v>5</v>
      </c>
      <c r="D74" s="95" t="s">
        <v>104</v>
      </c>
      <c r="E74" s="8"/>
      <c r="F74" s="96" t="s">
        <v>5</v>
      </c>
      <c r="G74" s="8"/>
      <c r="H74" s="8"/>
      <c r="I74" s="8"/>
    </row>
    <row r="75" spans="1:9" ht="54" x14ac:dyDescent="0.3">
      <c r="A75" s="8"/>
      <c r="B75" s="86" t="s">
        <v>93</v>
      </c>
      <c r="C75" s="94" t="s">
        <v>5</v>
      </c>
      <c r="D75" s="95" t="s">
        <v>105</v>
      </c>
      <c r="E75" s="8"/>
      <c r="F75" s="96" t="s">
        <v>5</v>
      </c>
      <c r="G75" s="8"/>
      <c r="H75" s="8"/>
      <c r="I75" s="8"/>
    </row>
    <row r="76" spans="1:9" x14ac:dyDescent="0.3">
      <c r="A76" s="8"/>
      <c r="B76" s="86" t="s">
        <v>93</v>
      </c>
      <c r="C76" s="94" t="s">
        <v>5</v>
      </c>
      <c r="D76" s="95" t="s">
        <v>106</v>
      </c>
      <c r="E76" s="8"/>
      <c r="F76" s="96" t="s">
        <v>5</v>
      </c>
      <c r="G76" s="8"/>
      <c r="H76" s="8"/>
      <c r="I76" s="8"/>
    </row>
    <row r="77" spans="1:9" x14ac:dyDescent="0.3">
      <c r="A77" s="6"/>
      <c r="B77" s="86" t="s">
        <v>93</v>
      </c>
      <c r="C77" s="87" t="s">
        <v>5</v>
      </c>
      <c r="D77" s="88" t="s">
        <v>107</v>
      </c>
      <c r="E77" s="6"/>
      <c r="F77" s="89">
        <v>37.5</v>
      </c>
      <c r="G77" s="6"/>
      <c r="H77" s="6"/>
      <c r="I77" s="6"/>
    </row>
    <row r="78" spans="1:9" x14ac:dyDescent="0.3">
      <c r="A78" s="7"/>
      <c r="B78" s="90" t="s">
        <v>93</v>
      </c>
      <c r="C78" s="91" t="s">
        <v>5</v>
      </c>
      <c r="D78" s="92" t="s">
        <v>95</v>
      </c>
      <c r="E78" s="7"/>
      <c r="F78" s="93">
        <v>37.5</v>
      </c>
      <c r="G78" s="7"/>
      <c r="H78" s="7"/>
      <c r="I78" s="7"/>
    </row>
    <row r="79" spans="1:9" ht="27" x14ac:dyDescent="0.3">
      <c r="A79" s="80" t="s">
        <v>92</v>
      </c>
      <c r="B79" s="80" t="s">
        <v>87</v>
      </c>
      <c r="C79" s="81" t="s">
        <v>108</v>
      </c>
      <c r="D79" s="82" t="s">
        <v>109</v>
      </c>
      <c r="E79" s="83" t="s">
        <v>90</v>
      </c>
      <c r="F79" s="84">
        <v>319.86500000000001</v>
      </c>
      <c r="G79" s="85"/>
      <c r="H79" s="85"/>
      <c r="I79" s="111">
        <f t="shared" ref="I79" si="8">(G79+H79)*F79</f>
        <v>0</v>
      </c>
    </row>
    <row r="80" spans="1:9" ht="54" x14ac:dyDescent="0.3">
      <c r="A80" s="8"/>
      <c r="B80" s="86" t="s">
        <v>93</v>
      </c>
      <c r="C80" s="94" t="s">
        <v>5</v>
      </c>
      <c r="D80" s="95" t="s">
        <v>110</v>
      </c>
      <c r="E80" s="8"/>
      <c r="F80" s="96" t="s">
        <v>5</v>
      </c>
      <c r="G80" s="8"/>
      <c r="H80" s="8"/>
      <c r="I80" s="8"/>
    </row>
    <row r="81" spans="1:9" ht="27" x14ac:dyDescent="0.3">
      <c r="A81" s="8"/>
      <c r="B81" s="86" t="s">
        <v>93</v>
      </c>
      <c r="C81" s="94" t="s">
        <v>5</v>
      </c>
      <c r="D81" s="95" t="s">
        <v>111</v>
      </c>
      <c r="E81" s="8"/>
      <c r="F81" s="96" t="s">
        <v>5</v>
      </c>
      <c r="G81" s="8"/>
      <c r="H81" s="8"/>
      <c r="I81" s="8"/>
    </row>
    <row r="82" spans="1:9" ht="27" x14ac:dyDescent="0.3">
      <c r="A82" s="8"/>
      <c r="B82" s="86" t="s">
        <v>93</v>
      </c>
      <c r="C82" s="94" t="s">
        <v>5</v>
      </c>
      <c r="D82" s="95" t="s">
        <v>112</v>
      </c>
      <c r="E82" s="8"/>
      <c r="F82" s="96" t="s">
        <v>5</v>
      </c>
      <c r="G82" s="8"/>
      <c r="H82" s="8"/>
      <c r="I82" s="8"/>
    </row>
    <row r="83" spans="1:9" ht="40.5" x14ac:dyDescent="0.3">
      <c r="A83" s="8"/>
      <c r="B83" s="86" t="s">
        <v>93</v>
      </c>
      <c r="C83" s="94" t="s">
        <v>5</v>
      </c>
      <c r="D83" s="95" t="s">
        <v>113</v>
      </c>
      <c r="E83" s="8"/>
      <c r="F83" s="96" t="s">
        <v>5</v>
      </c>
      <c r="G83" s="8"/>
      <c r="H83" s="8"/>
      <c r="I83" s="8"/>
    </row>
    <row r="84" spans="1:9" x14ac:dyDescent="0.3">
      <c r="A84" s="8"/>
      <c r="B84" s="86" t="s">
        <v>93</v>
      </c>
      <c r="C84" s="94" t="s">
        <v>5</v>
      </c>
      <c r="D84" s="95" t="s">
        <v>101</v>
      </c>
      <c r="E84" s="8"/>
      <c r="F84" s="96" t="s">
        <v>5</v>
      </c>
      <c r="G84" s="8"/>
      <c r="H84" s="8"/>
      <c r="I84" s="8"/>
    </row>
    <row r="85" spans="1:9" ht="40.5" x14ac:dyDescent="0.3">
      <c r="A85" s="8"/>
      <c r="B85" s="86" t="s">
        <v>93</v>
      </c>
      <c r="C85" s="94" t="s">
        <v>5</v>
      </c>
      <c r="D85" s="95" t="s">
        <v>102</v>
      </c>
      <c r="E85" s="8"/>
      <c r="F85" s="96" t="s">
        <v>5</v>
      </c>
      <c r="G85" s="8"/>
      <c r="H85" s="8"/>
      <c r="I85" s="8"/>
    </row>
    <row r="86" spans="1:9" ht="40.5" x14ac:dyDescent="0.3">
      <c r="A86" s="8"/>
      <c r="B86" s="86" t="s">
        <v>93</v>
      </c>
      <c r="C86" s="94" t="s">
        <v>5</v>
      </c>
      <c r="D86" s="95" t="s">
        <v>103</v>
      </c>
      <c r="E86" s="8"/>
      <c r="F86" s="96" t="s">
        <v>5</v>
      </c>
      <c r="G86" s="8"/>
      <c r="H86" s="8"/>
      <c r="I86" s="8"/>
    </row>
    <row r="87" spans="1:9" ht="54" x14ac:dyDescent="0.3">
      <c r="A87" s="8"/>
      <c r="B87" s="86" t="s">
        <v>93</v>
      </c>
      <c r="C87" s="94" t="s">
        <v>5</v>
      </c>
      <c r="D87" s="95" t="s">
        <v>114</v>
      </c>
      <c r="E87" s="8"/>
      <c r="F87" s="96" t="s">
        <v>5</v>
      </c>
      <c r="G87" s="8"/>
      <c r="H87" s="8"/>
      <c r="I87" s="8"/>
    </row>
    <row r="88" spans="1:9" ht="54" x14ac:dyDescent="0.3">
      <c r="A88" s="8"/>
      <c r="B88" s="86" t="s">
        <v>93</v>
      </c>
      <c r="C88" s="94" t="s">
        <v>5</v>
      </c>
      <c r="D88" s="95" t="s">
        <v>115</v>
      </c>
      <c r="E88" s="8"/>
      <c r="F88" s="96" t="s">
        <v>5</v>
      </c>
      <c r="G88" s="8"/>
      <c r="H88" s="8"/>
      <c r="I88" s="8"/>
    </row>
    <row r="89" spans="1:9" x14ac:dyDescent="0.3">
      <c r="A89" s="8"/>
      <c r="B89" s="86" t="s">
        <v>93</v>
      </c>
      <c r="C89" s="94" t="s">
        <v>5</v>
      </c>
      <c r="D89" s="95" t="s">
        <v>116</v>
      </c>
      <c r="E89" s="8"/>
      <c r="F89" s="96" t="s">
        <v>5</v>
      </c>
      <c r="G89" s="8"/>
      <c r="H89" s="8"/>
      <c r="I89" s="8"/>
    </row>
    <row r="90" spans="1:9" x14ac:dyDescent="0.3">
      <c r="A90" s="8"/>
      <c r="B90" s="86" t="s">
        <v>93</v>
      </c>
      <c r="C90" s="94" t="s">
        <v>5</v>
      </c>
      <c r="D90" s="95" t="s">
        <v>117</v>
      </c>
      <c r="E90" s="8"/>
      <c r="F90" s="96" t="s">
        <v>5</v>
      </c>
      <c r="G90" s="8"/>
      <c r="H90" s="8"/>
      <c r="I90" s="8"/>
    </row>
    <row r="91" spans="1:9" x14ac:dyDescent="0.3">
      <c r="A91" s="6"/>
      <c r="B91" s="86" t="s">
        <v>93</v>
      </c>
      <c r="C91" s="87" t="s">
        <v>5</v>
      </c>
      <c r="D91" s="88" t="s">
        <v>118</v>
      </c>
      <c r="E91" s="6"/>
      <c r="F91" s="89">
        <v>200</v>
      </c>
      <c r="G91" s="6"/>
      <c r="H91" s="6"/>
      <c r="I91" s="6"/>
    </row>
    <row r="92" spans="1:9" x14ac:dyDescent="0.3">
      <c r="A92" s="8"/>
      <c r="B92" s="86" t="s">
        <v>93</v>
      </c>
      <c r="C92" s="94" t="s">
        <v>5</v>
      </c>
      <c r="D92" s="95" t="s">
        <v>119</v>
      </c>
      <c r="E92" s="8"/>
      <c r="F92" s="96" t="s">
        <v>5</v>
      </c>
      <c r="G92" s="8"/>
      <c r="H92" s="8"/>
      <c r="I92" s="8"/>
    </row>
    <row r="93" spans="1:9" x14ac:dyDescent="0.3">
      <c r="A93" s="6"/>
      <c r="B93" s="86" t="s">
        <v>93</v>
      </c>
      <c r="C93" s="87" t="s">
        <v>5</v>
      </c>
      <c r="D93" s="88" t="s">
        <v>120</v>
      </c>
      <c r="E93" s="6"/>
      <c r="F93" s="89">
        <v>59.865000000000002</v>
      </c>
      <c r="G93" s="6"/>
      <c r="H93" s="6"/>
      <c r="I93" s="6"/>
    </row>
    <row r="94" spans="1:9" x14ac:dyDescent="0.3">
      <c r="A94" s="8"/>
      <c r="B94" s="86" t="s">
        <v>93</v>
      </c>
      <c r="C94" s="94" t="s">
        <v>5</v>
      </c>
      <c r="D94" s="95" t="s">
        <v>121</v>
      </c>
      <c r="E94" s="8"/>
      <c r="F94" s="96" t="s">
        <v>5</v>
      </c>
      <c r="G94" s="8"/>
      <c r="H94" s="8"/>
      <c r="I94" s="8"/>
    </row>
    <row r="95" spans="1:9" x14ac:dyDescent="0.3">
      <c r="A95" s="6"/>
      <c r="B95" s="86" t="s">
        <v>93</v>
      </c>
      <c r="C95" s="87" t="s">
        <v>5</v>
      </c>
      <c r="D95" s="88" t="s">
        <v>122</v>
      </c>
      <c r="E95" s="6"/>
      <c r="F95" s="89">
        <v>60</v>
      </c>
      <c r="G95" s="6"/>
      <c r="H95" s="6"/>
      <c r="I95" s="6"/>
    </row>
    <row r="96" spans="1:9" x14ac:dyDescent="0.3">
      <c r="A96" s="7"/>
      <c r="B96" s="90" t="s">
        <v>93</v>
      </c>
      <c r="C96" s="91" t="s">
        <v>5</v>
      </c>
      <c r="D96" s="92" t="s">
        <v>95</v>
      </c>
      <c r="E96" s="7"/>
      <c r="F96" s="93">
        <v>319.86500000000001</v>
      </c>
      <c r="G96" s="7"/>
      <c r="H96" s="7"/>
      <c r="I96" s="7"/>
    </row>
    <row r="97" spans="1:9" ht="27" x14ac:dyDescent="0.3">
      <c r="A97" s="80" t="s">
        <v>75</v>
      </c>
      <c r="B97" s="80" t="s">
        <v>87</v>
      </c>
      <c r="C97" s="81" t="s">
        <v>123</v>
      </c>
      <c r="D97" s="82" t="s">
        <v>124</v>
      </c>
      <c r="E97" s="83" t="s">
        <v>90</v>
      </c>
      <c r="F97" s="84">
        <v>347.21800000000002</v>
      </c>
      <c r="G97" s="85"/>
      <c r="H97" s="85"/>
      <c r="I97" s="111">
        <f t="shared" ref="I97" si="9">(G97+H97)*F97</f>
        <v>0</v>
      </c>
    </row>
    <row r="98" spans="1:9" ht="54" x14ac:dyDescent="0.3">
      <c r="A98" s="8"/>
      <c r="B98" s="86" t="s">
        <v>93</v>
      </c>
      <c r="C98" s="94" t="s">
        <v>5</v>
      </c>
      <c r="D98" s="95" t="s">
        <v>110</v>
      </c>
      <c r="E98" s="8"/>
      <c r="F98" s="96" t="s">
        <v>5</v>
      </c>
      <c r="G98" s="8"/>
      <c r="H98" s="8"/>
      <c r="I98" s="8"/>
    </row>
    <row r="99" spans="1:9" ht="27" x14ac:dyDescent="0.3">
      <c r="A99" s="8"/>
      <c r="B99" s="86" t="s">
        <v>93</v>
      </c>
      <c r="C99" s="94" t="s">
        <v>5</v>
      </c>
      <c r="D99" s="95" t="s">
        <v>111</v>
      </c>
      <c r="E99" s="8"/>
      <c r="F99" s="96" t="s">
        <v>5</v>
      </c>
      <c r="G99" s="8"/>
      <c r="H99" s="8"/>
      <c r="I99" s="8"/>
    </row>
    <row r="100" spans="1:9" ht="27" x14ac:dyDescent="0.3">
      <c r="A100" s="8"/>
      <c r="B100" s="86" t="s">
        <v>93</v>
      </c>
      <c r="C100" s="94" t="s">
        <v>5</v>
      </c>
      <c r="D100" s="95" t="s">
        <v>112</v>
      </c>
      <c r="E100" s="8"/>
      <c r="F100" s="96" t="s">
        <v>5</v>
      </c>
      <c r="G100" s="8"/>
      <c r="H100" s="8"/>
      <c r="I100" s="8"/>
    </row>
    <row r="101" spans="1:9" ht="40.5" x14ac:dyDescent="0.3">
      <c r="A101" s="8"/>
      <c r="B101" s="86" t="s">
        <v>93</v>
      </c>
      <c r="C101" s="94" t="s">
        <v>5</v>
      </c>
      <c r="D101" s="95" t="s">
        <v>113</v>
      </c>
      <c r="E101" s="8"/>
      <c r="F101" s="96" t="s">
        <v>5</v>
      </c>
      <c r="G101" s="8"/>
      <c r="H101" s="8"/>
      <c r="I101" s="8"/>
    </row>
    <row r="102" spans="1:9" x14ac:dyDescent="0.3">
      <c r="A102" s="8"/>
      <c r="B102" s="86" t="s">
        <v>93</v>
      </c>
      <c r="C102" s="94" t="s">
        <v>5</v>
      </c>
      <c r="D102" s="95" t="s">
        <v>101</v>
      </c>
      <c r="E102" s="8"/>
      <c r="F102" s="96" t="s">
        <v>5</v>
      </c>
      <c r="G102" s="8"/>
      <c r="H102" s="8"/>
      <c r="I102" s="8"/>
    </row>
    <row r="103" spans="1:9" ht="40.5" x14ac:dyDescent="0.3">
      <c r="A103" s="8"/>
      <c r="B103" s="86" t="s">
        <v>93</v>
      </c>
      <c r="C103" s="94" t="s">
        <v>5</v>
      </c>
      <c r="D103" s="95" t="s">
        <v>102</v>
      </c>
      <c r="E103" s="8"/>
      <c r="F103" s="96" t="s">
        <v>5</v>
      </c>
      <c r="G103" s="8"/>
      <c r="H103" s="8"/>
      <c r="I103" s="8"/>
    </row>
    <row r="104" spans="1:9" ht="40.5" x14ac:dyDescent="0.3">
      <c r="A104" s="8"/>
      <c r="B104" s="86" t="s">
        <v>93</v>
      </c>
      <c r="C104" s="94" t="s">
        <v>5</v>
      </c>
      <c r="D104" s="95" t="s">
        <v>103</v>
      </c>
      <c r="E104" s="8"/>
      <c r="F104" s="96" t="s">
        <v>5</v>
      </c>
      <c r="G104" s="8"/>
      <c r="H104" s="8"/>
      <c r="I104" s="8"/>
    </row>
    <row r="105" spans="1:9" x14ac:dyDescent="0.3">
      <c r="A105" s="8"/>
      <c r="B105" s="86" t="s">
        <v>93</v>
      </c>
      <c r="C105" s="94" t="s">
        <v>5</v>
      </c>
      <c r="D105" s="95" t="s">
        <v>125</v>
      </c>
      <c r="E105" s="8"/>
      <c r="F105" s="96" t="s">
        <v>5</v>
      </c>
      <c r="G105" s="8"/>
      <c r="H105" s="8"/>
      <c r="I105" s="8"/>
    </row>
    <row r="106" spans="1:9" x14ac:dyDescent="0.3">
      <c r="A106" s="6"/>
      <c r="B106" s="86" t="s">
        <v>93</v>
      </c>
      <c r="C106" s="87" t="s">
        <v>5</v>
      </c>
      <c r="D106" s="88" t="s">
        <v>126</v>
      </c>
      <c r="E106" s="6"/>
      <c r="F106" s="89">
        <v>347.21800000000002</v>
      </c>
      <c r="G106" s="6"/>
      <c r="H106" s="6"/>
      <c r="I106" s="6"/>
    </row>
    <row r="107" spans="1:9" x14ac:dyDescent="0.3">
      <c r="A107" s="7"/>
      <c r="B107" s="90" t="s">
        <v>93</v>
      </c>
      <c r="C107" s="91" t="s">
        <v>5</v>
      </c>
      <c r="D107" s="92" t="s">
        <v>95</v>
      </c>
      <c r="E107" s="7"/>
      <c r="F107" s="93">
        <v>347.21800000000002</v>
      </c>
      <c r="G107" s="7"/>
      <c r="H107" s="7"/>
      <c r="I107" s="7"/>
    </row>
    <row r="108" spans="1:9" ht="27" x14ac:dyDescent="0.3">
      <c r="A108" s="80" t="s">
        <v>127</v>
      </c>
      <c r="B108" s="80" t="s">
        <v>87</v>
      </c>
      <c r="C108" s="81" t="s">
        <v>128</v>
      </c>
      <c r="D108" s="82" t="s">
        <v>129</v>
      </c>
      <c r="E108" s="83" t="s">
        <v>90</v>
      </c>
      <c r="F108" s="84">
        <v>19.876999999999999</v>
      </c>
      <c r="G108" s="85"/>
      <c r="H108" s="85"/>
      <c r="I108" s="111">
        <f t="shared" ref="I108" si="10">(G108+H108)*F108</f>
        <v>0</v>
      </c>
    </row>
    <row r="109" spans="1:9" x14ac:dyDescent="0.3">
      <c r="A109" s="8"/>
      <c r="B109" s="86" t="s">
        <v>93</v>
      </c>
      <c r="C109" s="94" t="s">
        <v>5</v>
      </c>
      <c r="D109" s="95" t="s">
        <v>101</v>
      </c>
      <c r="E109" s="8"/>
      <c r="F109" s="96" t="s">
        <v>5</v>
      </c>
      <c r="G109" s="8"/>
      <c r="H109" s="8"/>
      <c r="I109" s="8"/>
    </row>
    <row r="110" spans="1:9" ht="40.5" x14ac:dyDescent="0.3">
      <c r="A110" s="8"/>
      <c r="B110" s="86" t="s">
        <v>93</v>
      </c>
      <c r="C110" s="94" t="s">
        <v>5</v>
      </c>
      <c r="D110" s="95" t="s">
        <v>102</v>
      </c>
      <c r="E110" s="8"/>
      <c r="F110" s="96" t="s">
        <v>5</v>
      </c>
      <c r="G110" s="8"/>
      <c r="H110" s="8"/>
      <c r="I110" s="8"/>
    </row>
    <row r="111" spans="1:9" ht="40.5" x14ac:dyDescent="0.3">
      <c r="A111" s="8"/>
      <c r="B111" s="86" t="s">
        <v>93</v>
      </c>
      <c r="C111" s="94" t="s">
        <v>5</v>
      </c>
      <c r="D111" s="95" t="s">
        <v>103</v>
      </c>
      <c r="E111" s="8"/>
      <c r="F111" s="96" t="s">
        <v>5</v>
      </c>
      <c r="G111" s="8"/>
      <c r="H111" s="8"/>
      <c r="I111" s="8"/>
    </row>
    <row r="112" spans="1:9" ht="54" x14ac:dyDescent="0.3">
      <c r="A112" s="8"/>
      <c r="B112" s="86" t="s">
        <v>93</v>
      </c>
      <c r="C112" s="94" t="s">
        <v>5</v>
      </c>
      <c r="D112" s="95" t="s">
        <v>114</v>
      </c>
      <c r="E112" s="8"/>
      <c r="F112" s="96" t="s">
        <v>5</v>
      </c>
      <c r="G112" s="8"/>
      <c r="H112" s="8"/>
      <c r="I112" s="8"/>
    </row>
    <row r="113" spans="1:9" ht="54" x14ac:dyDescent="0.3">
      <c r="A113" s="8"/>
      <c r="B113" s="86" t="s">
        <v>93</v>
      </c>
      <c r="C113" s="94" t="s">
        <v>5</v>
      </c>
      <c r="D113" s="95" t="s">
        <v>115</v>
      </c>
      <c r="E113" s="8"/>
      <c r="F113" s="96" t="s">
        <v>5</v>
      </c>
      <c r="G113" s="8"/>
      <c r="H113" s="8"/>
      <c r="I113" s="8"/>
    </row>
    <row r="114" spans="1:9" x14ac:dyDescent="0.3">
      <c r="A114" s="8"/>
      <c r="B114" s="86" t="s">
        <v>93</v>
      </c>
      <c r="C114" s="94" t="s">
        <v>5</v>
      </c>
      <c r="D114" s="95" t="s">
        <v>116</v>
      </c>
      <c r="E114" s="8"/>
      <c r="F114" s="96" t="s">
        <v>5</v>
      </c>
      <c r="G114" s="8"/>
      <c r="H114" s="8"/>
      <c r="I114" s="8"/>
    </row>
    <row r="115" spans="1:9" x14ac:dyDescent="0.3">
      <c r="A115" s="8"/>
      <c r="B115" s="86" t="s">
        <v>93</v>
      </c>
      <c r="C115" s="94" t="s">
        <v>5</v>
      </c>
      <c r="D115" s="95" t="s">
        <v>130</v>
      </c>
      <c r="E115" s="8"/>
      <c r="F115" s="96" t="s">
        <v>5</v>
      </c>
      <c r="G115" s="8"/>
      <c r="H115" s="8"/>
      <c r="I115" s="8"/>
    </row>
    <row r="116" spans="1:9" x14ac:dyDescent="0.3">
      <c r="A116" s="6"/>
      <c r="B116" s="86" t="s">
        <v>93</v>
      </c>
      <c r="C116" s="87" t="s">
        <v>5</v>
      </c>
      <c r="D116" s="88" t="s">
        <v>131</v>
      </c>
      <c r="E116" s="6"/>
      <c r="F116" s="89">
        <v>10.08</v>
      </c>
      <c r="G116" s="6"/>
      <c r="H116" s="6"/>
      <c r="I116" s="6"/>
    </row>
    <row r="117" spans="1:9" x14ac:dyDescent="0.3">
      <c r="A117" s="8"/>
      <c r="B117" s="86" t="s">
        <v>93</v>
      </c>
      <c r="C117" s="94" t="s">
        <v>5</v>
      </c>
      <c r="D117" s="95" t="s">
        <v>132</v>
      </c>
      <c r="E117" s="8"/>
      <c r="F117" s="96" t="s">
        <v>5</v>
      </c>
      <c r="G117" s="8"/>
      <c r="H117" s="8"/>
      <c r="I117" s="8"/>
    </row>
    <row r="118" spans="1:9" x14ac:dyDescent="0.3">
      <c r="A118" s="6"/>
      <c r="B118" s="86" t="s">
        <v>93</v>
      </c>
      <c r="C118" s="87" t="s">
        <v>5</v>
      </c>
      <c r="D118" s="88" t="s">
        <v>133</v>
      </c>
      <c r="E118" s="6"/>
      <c r="F118" s="89">
        <v>4.0090000000000003</v>
      </c>
      <c r="G118" s="6"/>
      <c r="H118" s="6"/>
      <c r="I118" s="6"/>
    </row>
    <row r="119" spans="1:9" x14ac:dyDescent="0.3">
      <c r="A119" s="8"/>
      <c r="B119" s="86" t="s">
        <v>93</v>
      </c>
      <c r="C119" s="94" t="s">
        <v>5</v>
      </c>
      <c r="D119" s="95" t="s">
        <v>134</v>
      </c>
      <c r="E119" s="8"/>
      <c r="F119" s="96" t="s">
        <v>5</v>
      </c>
      <c r="G119" s="8"/>
      <c r="H119" s="8"/>
      <c r="I119" s="8"/>
    </row>
    <row r="120" spans="1:9" x14ac:dyDescent="0.3">
      <c r="A120" s="6"/>
      <c r="B120" s="86" t="s">
        <v>93</v>
      </c>
      <c r="C120" s="87" t="s">
        <v>5</v>
      </c>
      <c r="D120" s="88" t="s">
        <v>135</v>
      </c>
      <c r="E120" s="6"/>
      <c r="F120" s="89">
        <v>5.7880000000000003</v>
      </c>
      <c r="G120" s="6"/>
      <c r="H120" s="6"/>
      <c r="I120" s="6"/>
    </row>
    <row r="121" spans="1:9" x14ac:dyDescent="0.3">
      <c r="A121" s="7"/>
      <c r="B121" s="90" t="s">
        <v>93</v>
      </c>
      <c r="C121" s="91" t="s">
        <v>5</v>
      </c>
      <c r="D121" s="92" t="s">
        <v>95</v>
      </c>
      <c r="E121" s="7"/>
      <c r="F121" s="93">
        <v>19.876999999999999</v>
      </c>
      <c r="G121" s="7"/>
      <c r="H121" s="7"/>
      <c r="I121" s="7"/>
    </row>
    <row r="122" spans="1:9" x14ac:dyDescent="0.3">
      <c r="A122" s="80" t="s">
        <v>136</v>
      </c>
      <c r="B122" s="80" t="s">
        <v>87</v>
      </c>
      <c r="C122" s="81" t="s">
        <v>137</v>
      </c>
      <c r="D122" s="82" t="s">
        <v>138</v>
      </c>
      <c r="E122" s="83" t="s">
        <v>90</v>
      </c>
      <c r="F122" s="84">
        <v>1.6060000000000001</v>
      </c>
      <c r="G122" s="85"/>
      <c r="H122" s="85"/>
      <c r="I122" s="111">
        <f t="shared" ref="I122" si="11">(G122+H122)*F122</f>
        <v>0</v>
      </c>
    </row>
    <row r="123" spans="1:9" x14ac:dyDescent="0.3">
      <c r="A123" s="8"/>
      <c r="B123" s="86" t="s">
        <v>93</v>
      </c>
      <c r="C123" s="94" t="s">
        <v>5</v>
      </c>
      <c r="D123" s="95" t="s">
        <v>101</v>
      </c>
      <c r="E123" s="8"/>
      <c r="F123" s="96" t="s">
        <v>5</v>
      </c>
      <c r="G123" s="8"/>
      <c r="H123" s="8"/>
      <c r="I123" s="8"/>
    </row>
    <row r="124" spans="1:9" ht="40.5" x14ac:dyDescent="0.3">
      <c r="A124" s="8"/>
      <c r="B124" s="86" t="s">
        <v>93</v>
      </c>
      <c r="C124" s="94" t="s">
        <v>5</v>
      </c>
      <c r="D124" s="95" t="s">
        <v>102</v>
      </c>
      <c r="E124" s="8"/>
      <c r="F124" s="96" t="s">
        <v>5</v>
      </c>
      <c r="G124" s="8"/>
      <c r="H124" s="8"/>
      <c r="I124" s="8"/>
    </row>
    <row r="125" spans="1:9" ht="40.5" x14ac:dyDescent="0.3">
      <c r="A125" s="8"/>
      <c r="B125" s="86" t="s">
        <v>93</v>
      </c>
      <c r="C125" s="94" t="s">
        <v>5</v>
      </c>
      <c r="D125" s="95" t="s">
        <v>103</v>
      </c>
      <c r="E125" s="8"/>
      <c r="F125" s="96" t="s">
        <v>5</v>
      </c>
      <c r="G125" s="8"/>
      <c r="H125" s="8"/>
      <c r="I125" s="8"/>
    </row>
    <row r="126" spans="1:9" ht="54" x14ac:dyDescent="0.3">
      <c r="A126" s="8"/>
      <c r="B126" s="86" t="s">
        <v>93</v>
      </c>
      <c r="C126" s="94" t="s">
        <v>5</v>
      </c>
      <c r="D126" s="95" t="s">
        <v>114</v>
      </c>
      <c r="E126" s="8"/>
      <c r="F126" s="96" t="s">
        <v>5</v>
      </c>
      <c r="G126" s="8"/>
      <c r="H126" s="8"/>
      <c r="I126" s="8"/>
    </row>
    <row r="127" spans="1:9" ht="54" x14ac:dyDescent="0.3">
      <c r="A127" s="8"/>
      <c r="B127" s="86" t="s">
        <v>93</v>
      </c>
      <c r="C127" s="94" t="s">
        <v>5</v>
      </c>
      <c r="D127" s="95" t="s">
        <v>115</v>
      </c>
      <c r="E127" s="8"/>
      <c r="F127" s="96" t="s">
        <v>5</v>
      </c>
      <c r="G127" s="8"/>
      <c r="H127" s="8"/>
      <c r="I127" s="8"/>
    </row>
    <row r="128" spans="1:9" x14ac:dyDescent="0.3">
      <c r="A128" s="8"/>
      <c r="B128" s="86" t="s">
        <v>93</v>
      </c>
      <c r="C128" s="94" t="s">
        <v>5</v>
      </c>
      <c r="D128" s="95" t="s">
        <v>116</v>
      </c>
      <c r="E128" s="8"/>
      <c r="F128" s="96" t="s">
        <v>5</v>
      </c>
      <c r="G128" s="8"/>
      <c r="H128" s="8"/>
      <c r="I128" s="8"/>
    </row>
    <row r="129" spans="1:9" x14ac:dyDescent="0.3">
      <c r="A129" s="8"/>
      <c r="B129" s="86" t="s">
        <v>93</v>
      </c>
      <c r="C129" s="94" t="s">
        <v>5</v>
      </c>
      <c r="D129" s="95" t="s">
        <v>139</v>
      </c>
      <c r="E129" s="8"/>
      <c r="F129" s="96" t="s">
        <v>5</v>
      </c>
      <c r="G129" s="8"/>
      <c r="H129" s="8"/>
      <c r="I129" s="8"/>
    </row>
    <row r="130" spans="1:9" x14ac:dyDescent="0.3">
      <c r="A130" s="6"/>
      <c r="B130" s="86" t="s">
        <v>93</v>
      </c>
      <c r="C130" s="87" t="s">
        <v>5</v>
      </c>
      <c r="D130" s="88" t="s">
        <v>140</v>
      </c>
      <c r="E130" s="6"/>
      <c r="F130" s="89">
        <v>1.6060000000000001</v>
      </c>
      <c r="G130" s="6"/>
      <c r="H130" s="6"/>
      <c r="I130" s="6"/>
    </row>
    <row r="131" spans="1:9" x14ac:dyDescent="0.3">
      <c r="A131" s="7"/>
      <c r="B131" s="90" t="s">
        <v>93</v>
      </c>
      <c r="C131" s="91" t="s">
        <v>5</v>
      </c>
      <c r="D131" s="92" t="s">
        <v>95</v>
      </c>
      <c r="E131" s="7"/>
      <c r="F131" s="93">
        <v>1.6060000000000001</v>
      </c>
      <c r="G131" s="7"/>
      <c r="H131" s="7"/>
      <c r="I131" s="7"/>
    </row>
    <row r="132" spans="1:9" x14ac:dyDescent="0.3">
      <c r="A132" s="80" t="s">
        <v>141</v>
      </c>
      <c r="B132" s="80" t="s">
        <v>87</v>
      </c>
      <c r="C132" s="81" t="s">
        <v>142</v>
      </c>
      <c r="D132" s="82" t="s">
        <v>143</v>
      </c>
      <c r="E132" s="83" t="s">
        <v>144</v>
      </c>
      <c r="F132" s="84">
        <v>95</v>
      </c>
      <c r="G132" s="85"/>
      <c r="H132" s="85"/>
      <c r="I132" s="111">
        <f t="shared" ref="I132" si="12">(G132+H132)*F132</f>
        <v>0</v>
      </c>
    </row>
    <row r="133" spans="1:9" x14ac:dyDescent="0.3">
      <c r="A133" s="8"/>
      <c r="B133" s="86" t="s">
        <v>93</v>
      </c>
      <c r="C133" s="94" t="s">
        <v>5</v>
      </c>
      <c r="D133" s="95" t="s">
        <v>145</v>
      </c>
      <c r="E133" s="8"/>
      <c r="F133" s="96" t="s">
        <v>5</v>
      </c>
      <c r="G133" s="8"/>
      <c r="H133" s="8"/>
      <c r="I133" s="8"/>
    </row>
    <row r="134" spans="1:9" ht="54" x14ac:dyDescent="0.3">
      <c r="A134" s="8"/>
      <c r="B134" s="86" t="s">
        <v>93</v>
      </c>
      <c r="C134" s="94" t="s">
        <v>5</v>
      </c>
      <c r="D134" s="95" t="s">
        <v>146</v>
      </c>
      <c r="E134" s="8"/>
      <c r="F134" s="96" t="s">
        <v>5</v>
      </c>
      <c r="G134" s="8"/>
      <c r="H134" s="8"/>
      <c r="I134" s="8"/>
    </row>
    <row r="135" spans="1:9" ht="40.5" x14ac:dyDescent="0.3">
      <c r="A135" s="8"/>
      <c r="B135" s="86" t="s">
        <v>93</v>
      </c>
      <c r="C135" s="94" t="s">
        <v>5</v>
      </c>
      <c r="D135" s="95" t="s">
        <v>113</v>
      </c>
      <c r="E135" s="8"/>
      <c r="F135" s="96" t="s">
        <v>5</v>
      </c>
      <c r="G135" s="8"/>
      <c r="H135" s="8"/>
      <c r="I135" s="8"/>
    </row>
    <row r="136" spans="1:9" x14ac:dyDescent="0.3">
      <c r="A136" s="6"/>
      <c r="B136" s="86" t="s">
        <v>93</v>
      </c>
      <c r="C136" s="87" t="s">
        <v>5</v>
      </c>
      <c r="D136" s="88" t="s">
        <v>147</v>
      </c>
      <c r="E136" s="6"/>
      <c r="F136" s="89">
        <v>45.5</v>
      </c>
      <c r="G136" s="6"/>
      <c r="H136" s="6"/>
      <c r="I136" s="6"/>
    </row>
    <row r="137" spans="1:9" x14ac:dyDescent="0.3">
      <c r="A137" s="6"/>
      <c r="B137" s="86" t="s">
        <v>93</v>
      </c>
      <c r="C137" s="87" t="s">
        <v>5</v>
      </c>
      <c r="D137" s="88" t="s">
        <v>148</v>
      </c>
      <c r="E137" s="6"/>
      <c r="F137" s="89">
        <v>49.5</v>
      </c>
      <c r="G137" s="6"/>
      <c r="H137" s="6"/>
      <c r="I137" s="6"/>
    </row>
    <row r="138" spans="1:9" x14ac:dyDescent="0.3">
      <c r="A138" s="7"/>
      <c r="B138" s="90" t="s">
        <v>93</v>
      </c>
      <c r="C138" s="91" t="s">
        <v>5</v>
      </c>
      <c r="D138" s="92" t="s">
        <v>95</v>
      </c>
      <c r="E138" s="7"/>
      <c r="F138" s="93">
        <v>95</v>
      </c>
      <c r="G138" s="7"/>
      <c r="H138" s="7"/>
      <c r="I138" s="7"/>
    </row>
    <row r="139" spans="1:9" ht="27" x14ac:dyDescent="0.3">
      <c r="A139" s="97" t="s">
        <v>149</v>
      </c>
      <c r="B139" s="97" t="s">
        <v>150</v>
      </c>
      <c r="C139" s="98" t="s">
        <v>151</v>
      </c>
      <c r="D139" s="99" t="s">
        <v>152</v>
      </c>
      <c r="E139" s="100" t="s">
        <v>153</v>
      </c>
      <c r="F139" s="101">
        <v>3.4390000000000001</v>
      </c>
      <c r="G139" s="102"/>
      <c r="H139" s="103"/>
      <c r="I139" s="102">
        <f t="shared" ref="I139" si="13">(G139+H139)*F139</f>
        <v>0</v>
      </c>
    </row>
    <row r="140" spans="1:9" x14ac:dyDescent="0.3">
      <c r="A140" s="8"/>
      <c r="B140" s="86" t="s">
        <v>93</v>
      </c>
      <c r="C140" s="94" t="s">
        <v>5</v>
      </c>
      <c r="D140" s="95" t="s">
        <v>145</v>
      </c>
      <c r="E140" s="8"/>
      <c r="F140" s="96" t="s">
        <v>5</v>
      </c>
      <c r="G140" s="8"/>
      <c r="H140" s="8"/>
      <c r="I140" s="8"/>
    </row>
    <row r="141" spans="1:9" ht="54" x14ac:dyDescent="0.3">
      <c r="A141" s="8"/>
      <c r="B141" s="86" t="s">
        <v>93</v>
      </c>
      <c r="C141" s="94" t="s">
        <v>5</v>
      </c>
      <c r="D141" s="95" t="s">
        <v>146</v>
      </c>
      <c r="E141" s="8"/>
      <c r="F141" s="96" t="s">
        <v>5</v>
      </c>
      <c r="G141" s="8"/>
      <c r="H141" s="8"/>
      <c r="I141" s="8"/>
    </row>
    <row r="142" spans="1:9" ht="40.5" x14ac:dyDescent="0.3">
      <c r="A142" s="8"/>
      <c r="B142" s="86" t="s">
        <v>93</v>
      </c>
      <c r="C142" s="94" t="s">
        <v>5</v>
      </c>
      <c r="D142" s="95" t="s">
        <v>113</v>
      </c>
      <c r="E142" s="8"/>
      <c r="F142" s="96" t="s">
        <v>5</v>
      </c>
      <c r="G142" s="8"/>
      <c r="H142" s="8"/>
      <c r="I142" s="8"/>
    </row>
    <row r="143" spans="1:9" x14ac:dyDescent="0.3">
      <c r="A143" s="8"/>
      <c r="B143" s="86" t="s">
        <v>93</v>
      </c>
      <c r="C143" s="94" t="s">
        <v>5</v>
      </c>
      <c r="D143" s="95" t="s">
        <v>154</v>
      </c>
      <c r="E143" s="8"/>
      <c r="F143" s="96" t="s">
        <v>5</v>
      </c>
      <c r="G143" s="8"/>
      <c r="H143" s="8"/>
      <c r="I143" s="8"/>
    </row>
    <row r="144" spans="1:9" x14ac:dyDescent="0.3">
      <c r="A144" s="6"/>
      <c r="B144" s="86" t="s">
        <v>93</v>
      </c>
      <c r="C144" s="87" t="s">
        <v>5</v>
      </c>
      <c r="D144" s="88" t="s">
        <v>155</v>
      </c>
      <c r="E144" s="6"/>
      <c r="F144" s="89">
        <v>1.647</v>
      </c>
      <c r="G144" s="6"/>
      <c r="H144" s="6"/>
      <c r="I144" s="6"/>
    </row>
    <row r="145" spans="1:9" x14ac:dyDescent="0.3">
      <c r="A145" s="6"/>
      <c r="B145" s="86" t="s">
        <v>93</v>
      </c>
      <c r="C145" s="87" t="s">
        <v>5</v>
      </c>
      <c r="D145" s="88" t="s">
        <v>156</v>
      </c>
      <c r="E145" s="6"/>
      <c r="F145" s="89">
        <v>1.792</v>
      </c>
      <c r="G145" s="6"/>
      <c r="H145" s="6"/>
      <c r="I145" s="6"/>
    </row>
    <row r="146" spans="1:9" x14ac:dyDescent="0.3">
      <c r="A146" s="7"/>
      <c r="B146" s="90" t="s">
        <v>93</v>
      </c>
      <c r="C146" s="91" t="s">
        <v>5</v>
      </c>
      <c r="D146" s="92" t="s">
        <v>95</v>
      </c>
      <c r="E146" s="7"/>
      <c r="F146" s="93">
        <v>3.4390000000000001</v>
      </c>
      <c r="G146" s="7"/>
      <c r="H146" s="7"/>
      <c r="I146" s="7"/>
    </row>
    <row r="147" spans="1:9" x14ac:dyDescent="0.3">
      <c r="A147" s="80" t="s">
        <v>12</v>
      </c>
      <c r="B147" s="80" t="s">
        <v>87</v>
      </c>
      <c r="C147" s="81" t="s">
        <v>157</v>
      </c>
      <c r="D147" s="82" t="s">
        <v>158</v>
      </c>
      <c r="E147" s="83" t="s">
        <v>144</v>
      </c>
      <c r="F147" s="84">
        <v>95</v>
      </c>
      <c r="G147" s="85"/>
      <c r="H147" s="85"/>
      <c r="I147" s="111">
        <f t="shared" ref="I147" si="14">(G147+H147)*F147</f>
        <v>0</v>
      </c>
    </row>
    <row r="148" spans="1:9" x14ac:dyDescent="0.3">
      <c r="A148" s="8"/>
      <c r="B148" s="86" t="s">
        <v>93</v>
      </c>
      <c r="C148" s="94" t="s">
        <v>5</v>
      </c>
      <c r="D148" s="95" t="s">
        <v>145</v>
      </c>
      <c r="E148" s="8"/>
      <c r="F148" s="96" t="s">
        <v>5</v>
      </c>
      <c r="G148" s="8"/>
      <c r="H148" s="8"/>
      <c r="I148" s="8"/>
    </row>
    <row r="149" spans="1:9" ht="54" x14ac:dyDescent="0.3">
      <c r="A149" s="8"/>
      <c r="B149" s="86" t="s">
        <v>93</v>
      </c>
      <c r="C149" s="94" t="s">
        <v>5</v>
      </c>
      <c r="D149" s="95" t="s">
        <v>146</v>
      </c>
      <c r="E149" s="8"/>
      <c r="F149" s="96" t="s">
        <v>5</v>
      </c>
      <c r="G149" s="8"/>
      <c r="H149" s="8"/>
      <c r="I149" s="8"/>
    </row>
    <row r="150" spans="1:9" ht="40.5" x14ac:dyDescent="0.3">
      <c r="A150" s="8"/>
      <c r="B150" s="86" t="s">
        <v>93</v>
      </c>
      <c r="C150" s="94" t="s">
        <v>5</v>
      </c>
      <c r="D150" s="95" t="s">
        <v>113</v>
      </c>
      <c r="E150" s="8"/>
      <c r="F150" s="96" t="s">
        <v>5</v>
      </c>
      <c r="G150" s="8"/>
      <c r="H150" s="8"/>
      <c r="I150" s="8"/>
    </row>
    <row r="151" spans="1:9" x14ac:dyDescent="0.3">
      <c r="A151" s="6"/>
      <c r="B151" s="86" t="s">
        <v>93</v>
      </c>
      <c r="C151" s="87" t="s">
        <v>5</v>
      </c>
      <c r="D151" s="88" t="s">
        <v>147</v>
      </c>
      <c r="E151" s="6"/>
      <c r="F151" s="89">
        <v>45.5</v>
      </c>
      <c r="G151" s="6"/>
      <c r="H151" s="6"/>
      <c r="I151" s="6"/>
    </row>
    <row r="152" spans="1:9" x14ac:dyDescent="0.3">
      <c r="A152" s="6"/>
      <c r="B152" s="86" t="s">
        <v>93</v>
      </c>
      <c r="C152" s="87" t="s">
        <v>5</v>
      </c>
      <c r="D152" s="88" t="s">
        <v>148</v>
      </c>
      <c r="E152" s="6"/>
      <c r="F152" s="89">
        <v>49.5</v>
      </c>
      <c r="G152" s="6"/>
      <c r="H152" s="6"/>
      <c r="I152" s="6"/>
    </row>
    <row r="153" spans="1:9" x14ac:dyDescent="0.3">
      <c r="A153" s="7"/>
      <c r="B153" s="90" t="s">
        <v>93</v>
      </c>
      <c r="C153" s="91" t="s">
        <v>5</v>
      </c>
      <c r="D153" s="92" t="s">
        <v>95</v>
      </c>
      <c r="E153" s="7"/>
      <c r="F153" s="93">
        <v>95</v>
      </c>
      <c r="G153" s="7"/>
      <c r="H153" s="7"/>
      <c r="I153" s="7"/>
    </row>
    <row r="154" spans="1:9" ht="27" x14ac:dyDescent="0.3">
      <c r="A154" s="80" t="s">
        <v>159</v>
      </c>
      <c r="B154" s="80" t="s">
        <v>87</v>
      </c>
      <c r="C154" s="81" t="s">
        <v>160</v>
      </c>
      <c r="D154" s="82" t="s">
        <v>161</v>
      </c>
      <c r="E154" s="83" t="s">
        <v>144</v>
      </c>
      <c r="F154" s="84">
        <v>7</v>
      </c>
      <c r="G154" s="85"/>
      <c r="H154" s="85"/>
      <c r="I154" s="111">
        <f t="shared" ref="I154" si="15">(G154+H154)*F154</f>
        <v>0</v>
      </c>
    </row>
    <row r="155" spans="1:9" x14ac:dyDescent="0.3">
      <c r="A155" s="8"/>
      <c r="B155" s="86" t="s">
        <v>93</v>
      </c>
      <c r="C155" s="94" t="s">
        <v>5</v>
      </c>
      <c r="D155" s="95" t="s">
        <v>145</v>
      </c>
      <c r="E155" s="8"/>
      <c r="F155" s="96" t="s">
        <v>5</v>
      </c>
      <c r="G155" s="8"/>
      <c r="H155" s="8"/>
      <c r="I155" s="8"/>
    </row>
    <row r="156" spans="1:9" ht="54" x14ac:dyDescent="0.3">
      <c r="A156" s="8"/>
      <c r="B156" s="86" t="s">
        <v>93</v>
      </c>
      <c r="C156" s="94" t="s">
        <v>5</v>
      </c>
      <c r="D156" s="95" t="s">
        <v>146</v>
      </c>
      <c r="E156" s="8"/>
      <c r="F156" s="96" t="s">
        <v>5</v>
      </c>
      <c r="G156" s="8"/>
      <c r="H156" s="8"/>
      <c r="I156" s="8"/>
    </row>
    <row r="157" spans="1:9" ht="40.5" x14ac:dyDescent="0.3">
      <c r="A157" s="8"/>
      <c r="B157" s="86" t="s">
        <v>93</v>
      </c>
      <c r="C157" s="94" t="s">
        <v>5</v>
      </c>
      <c r="D157" s="95" t="s">
        <v>113</v>
      </c>
      <c r="E157" s="8"/>
      <c r="F157" s="96" t="s">
        <v>5</v>
      </c>
      <c r="G157" s="8"/>
      <c r="H157" s="8"/>
      <c r="I157" s="8"/>
    </row>
    <row r="158" spans="1:9" x14ac:dyDescent="0.3">
      <c r="A158" s="6"/>
      <c r="B158" s="86" t="s">
        <v>93</v>
      </c>
      <c r="C158" s="87" t="s">
        <v>5</v>
      </c>
      <c r="D158" s="88" t="s">
        <v>162</v>
      </c>
      <c r="E158" s="6"/>
      <c r="F158" s="89">
        <v>7</v>
      </c>
      <c r="G158" s="6"/>
      <c r="H158" s="6"/>
      <c r="I158" s="6"/>
    </row>
    <row r="159" spans="1:9" x14ac:dyDescent="0.3">
      <c r="A159" s="7"/>
      <c r="B159" s="90" t="s">
        <v>93</v>
      </c>
      <c r="C159" s="91" t="s">
        <v>5</v>
      </c>
      <c r="D159" s="92" t="s">
        <v>95</v>
      </c>
      <c r="E159" s="7"/>
      <c r="F159" s="93">
        <v>7</v>
      </c>
      <c r="G159" s="7"/>
      <c r="H159" s="7"/>
      <c r="I159" s="7"/>
    </row>
    <row r="160" spans="1:9" ht="27" x14ac:dyDescent="0.3">
      <c r="A160" s="80" t="s">
        <v>163</v>
      </c>
      <c r="B160" s="80" t="s">
        <v>87</v>
      </c>
      <c r="C160" s="81" t="s">
        <v>164</v>
      </c>
      <c r="D160" s="82" t="s">
        <v>165</v>
      </c>
      <c r="E160" s="83" t="s">
        <v>144</v>
      </c>
      <c r="F160" s="84">
        <v>7</v>
      </c>
      <c r="G160" s="85"/>
      <c r="H160" s="85"/>
      <c r="I160" s="111">
        <f t="shared" ref="I160" si="16">(G160+H160)*F160</f>
        <v>0</v>
      </c>
    </row>
    <row r="161" spans="1:9" x14ac:dyDescent="0.3">
      <c r="A161" s="8"/>
      <c r="B161" s="86" t="s">
        <v>93</v>
      </c>
      <c r="C161" s="94" t="s">
        <v>5</v>
      </c>
      <c r="D161" s="95" t="s">
        <v>145</v>
      </c>
      <c r="E161" s="8"/>
      <c r="F161" s="96" t="s">
        <v>5</v>
      </c>
      <c r="G161" s="8"/>
      <c r="H161" s="8"/>
      <c r="I161" s="8"/>
    </row>
    <row r="162" spans="1:9" ht="54" x14ac:dyDescent="0.3">
      <c r="A162" s="8"/>
      <c r="B162" s="86" t="s">
        <v>93</v>
      </c>
      <c r="C162" s="94" t="s">
        <v>5</v>
      </c>
      <c r="D162" s="95" t="s">
        <v>146</v>
      </c>
      <c r="E162" s="8"/>
      <c r="F162" s="96" t="s">
        <v>5</v>
      </c>
      <c r="G162" s="8"/>
      <c r="H162" s="8"/>
      <c r="I162" s="8"/>
    </row>
    <row r="163" spans="1:9" ht="40.5" x14ac:dyDescent="0.3">
      <c r="A163" s="8"/>
      <c r="B163" s="86" t="s">
        <v>93</v>
      </c>
      <c r="C163" s="94" t="s">
        <v>5</v>
      </c>
      <c r="D163" s="95" t="s">
        <v>113</v>
      </c>
      <c r="E163" s="8"/>
      <c r="F163" s="96" t="s">
        <v>5</v>
      </c>
      <c r="G163" s="8"/>
      <c r="H163" s="8"/>
      <c r="I163" s="8"/>
    </row>
    <row r="164" spans="1:9" x14ac:dyDescent="0.3">
      <c r="A164" s="6"/>
      <c r="B164" s="86" t="s">
        <v>93</v>
      </c>
      <c r="C164" s="87" t="s">
        <v>5</v>
      </c>
      <c r="D164" s="88" t="s">
        <v>162</v>
      </c>
      <c r="E164" s="6"/>
      <c r="F164" s="89">
        <v>7</v>
      </c>
      <c r="G164" s="6"/>
      <c r="H164" s="6"/>
      <c r="I164" s="6"/>
    </row>
    <row r="165" spans="1:9" x14ac:dyDescent="0.3">
      <c r="A165" s="7"/>
      <c r="B165" s="90" t="s">
        <v>93</v>
      </c>
      <c r="C165" s="91" t="s">
        <v>5</v>
      </c>
      <c r="D165" s="92" t="s">
        <v>95</v>
      </c>
      <c r="E165" s="7"/>
      <c r="F165" s="93">
        <v>7</v>
      </c>
      <c r="G165" s="7"/>
      <c r="H165" s="7"/>
      <c r="I165" s="7"/>
    </row>
    <row r="166" spans="1:9" ht="27" x14ac:dyDescent="0.3">
      <c r="A166" s="80" t="s">
        <v>166</v>
      </c>
      <c r="B166" s="80" t="s">
        <v>87</v>
      </c>
      <c r="C166" s="81" t="s">
        <v>167</v>
      </c>
      <c r="D166" s="82" t="s">
        <v>168</v>
      </c>
      <c r="E166" s="83" t="s">
        <v>169</v>
      </c>
      <c r="F166" s="84">
        <v>38.146999999999998</v>
      </c>
      <c r="G166" s="85"/>
      <c r="H166" s="85"/>
      <c r="I166" s="111">
        <f t="shared" ref="I166" si="17">(G166+H166)*F166</f>
        <v>0</v>
      </c>
    </row>
    <row r="167" spans="1:9" x14ac:dyDescent="0.3">
      <c r="A167" s="8"/>
      <c r="B167" s="86" t="s">
        <v>93</v>
      </c>
      <c r="C167" s="94" t="s">
        <v>5</v>
      </c>
      <c r="D167" s="95" t="s">
        <v>145</v>
      </c>
      <c r="E167" s="8"/>
      <c r="F167" s="96" t="s">
        <v>5</v>
      </c>
      <c r="G167" s="8"/>
      <c r="H167" s="8"/>
      <c r="I167" s="8"/>
    </row>
    <row r="168" spans="1:9" ht="54" x14ac:dyDescent="0.3">
      <c r="A168" s="8"/>
      <c r="B168" s="86" t="s">
        <v>93</v>
      </c>
      <c r="C168" s="94" t="s">
        <v>5</v>
      </c>
      <c r="D168" s="95" t="s">
        <v>146</v>
      </c>
      <c r="E168" s="8"/>
      <c r="F168" s="96" t="s">
        <v>5</v>
      </c>
      <c r="G168" s="8"/>
      <c r="H168" s="8"/>
      <c r="I168" s="8"/>
    </row>
    <row r="169" spans="1:9" ht="40.5" x14ac:dyDescent="0.3">
      <c r="A169" s="8"/>
      <c r="B169" s="86" t="s">
        <v>93</v>
      </c>
      <c r="C169" s="94" t="s">
        <v>5</v>
      </c>
      <c r="D169" s="95" t="s">
        <v>113</v>
      </c>
      <c r="E169" s="8"/>
      <c r="F169" s="96" t="s">
        <v>5</v>
      </c>
      <c r="G169" s="8"/>
      <c r="H169" s="8"/>
      <c r="I169" s="8"/>
    </row>
    <row r="170" spans="1:9" x14ac:dyDescent="0.3">
      <c r="A170" s="6"/>
      <c r="B170" s="86" t="s">
        <v>93</v>
      </c>
      <c r="C170" s="87" t="s">
        <v>5</v>
      </c>
      <c r="D170" s="88" t="s">
        <v>170</v>
      </c>
      <c r="E170" s="6"/>
      <c r="F170" s="89">
        <v>38.146999999999998</v>
      </c>
      <c r="G170" s="6"/>
      <c r="H170" s="6"/>
      <c r="I170" s="6"/>
    </row>
    <row r="171" spans="1:9" x14ac:dyDescent="0.3">
      <c r="A171" s="7"/>
      <c r="B171" s="90" t="s">
        <v>93</v>
      </c>
      <c r="C171" s="91" t="s">
        <v>5</v>
      </c>
      <c r="D171" s="92" t="s">
        <v>95</v>
      </c>
      <c r="E171" s="7"/>
      <c r="F171" s="93">
        <v>38.146999999999998</v>
      </c>
      <c r="G171" s="7"/>
      <c r="H171" s="7"/>
      <c r="I171" s="7"/>
    </row>
    <row r="172" spans="1:9" ht="27" x14ac:dyDescent="0.3">
      <c r="A172" s="80" t="s">
        <v>171</v>
      </c>
      <c r="B172" s="80" t="s">
        <v>87</v>
      </c>
      <c r="C172" s="81" t="s">
        <v>172</v>
      </c>
      <c r="D172" s="82" t="s">
        <v>173</v>
      </c>
      <c r="E172" s="83" t="s">
        <v>169</v>
      </c>
      <c r="F172" s="84">
        <v>41.265000000000001</v>
      </c>
      <c r="G172" s="85"/>
      <c r="H172" s="85"/>
      <c r="I172" s="111">
        <f t="shared" ref="I172" si="18">(G172+H172)*F172</f>
        <v>0</v>
      </c>
    </row>
    <row r="173" spans="1:9" x14ac:dyDescent="0.3">
      <c r="A173" s="8"/>
      <c r="B173" s="86" t="s">
        <v>93</v>
      </c>
      <c r="C173" s="94" t="s">
        <v>5</v>
      </c>
      <c r="D173" s="95" t="s">
        <v>145</v>
      </c>
      <c r="E173" s="8"/>
      <c r="F173" s="96" t="s">
        <v>5</v>
      </c>
      <c r="G173" s="8"/>
      <c r="H173" s="8"/>
      <c r="I173" s="8"/>
    </row>
    <row r="174" spans="1:9" ht="54" x14ac:dyDescent="0.3">
      <c r="A174" s="8"/>
      <c r="B174" s="86" t="s">
        <v>93</v>
      </c>
      <c r="C174" s="94" t="s">
        <v>5</v>
      </c>
      <c r="D174" s="95" t="s">
        <v>146</v>
      </c>
      <c r="E174" s="8"/>
      <c r="F174" s="96" t="s">
        <v>5</v>
      </c>
      <c r="G174" s="8"/>
      <c r="H174" s="8"/>
      <c r="I174" s="8"/>
    </row>
    <row r="175" spans="1:9" ht="40.5" x14ac:dyDescent="0.3">
      <c r="A175" s="8"/>
      <c r="B175" s="86" t="s">
        <v>93</v>
      </c>
      <c r="C175" s="94" t="s">
        <v>5</v>
      </c>
      <c r="D175" s="95" t="s">
        <v>113</v>
      </c>
      <c r="E175" s="8"/>
      <c r="F175" s="96" t="s">
        <v>5</v>
      </c>
      <c r="G175" s="8"/>
      <c r="H175" s="8"/>
      <c r="I175" s="8"/>
    </row>
    <row r="176" spans="1:9" x14ac:dyDescent="0.3">
      <c r="A176" s="6"/>
      <c r="B176" s="86" t="s">
        <v>93</v>
      </c>
      <c r="C176" s="87" t="s">
        <v>5</v>
      </c>
      <c r="D176" s="88" t="s">
        <v>174</v>
      </c>
      <c r="E176" s="6"/>
      <c r="F176" s="89">
        <v>41.265000000000001</v>
      </c>
      <c r="G176" s="6"/>
      <c r="H176" s="6"/>
      <c r="I176" s="6"/>
    </row>
    <row r="177" spans="1:9" x14ac:dyDescent="0.3">
      <c r="A177" s="7"/>
      <c r="B177" s="90" t="s">
        <v>93</v>
      </c>
      <c r="C177" s="91" t="s">
        <v>5</v>
      </c>
      <c r="D177" s="92" t="s">
        <v>95</v>
      </c>
      <c r="E177" s="7"/>
      <c r="F177" s="93">
        <v>41.265000000000001</v>
      </c>
      <c r="G177" s="7"/>
      <c r="H177" s="7"/>
      <c r="I177" s="7"/>
    </row>
    <row r="178" spans="1:9" ht="27" x14ac:dyDescent="0.3">
      <c r="A178" s="80" t="s">
        <v>175</v>
      </c>
      <c r="B178" s="80" t="s">
        <v>87</v>
      </c>
      <c r="C178" s="81" t="s">
        <v>176</v>
      </c>
      <c r="D178" s="82" t="s">
        <v>177</v>
      </c>
      <c r="E178" s="83" t="s">
        <v>169</v>
      </c>
      <c r="F178" s="84">
        <v>91.837999999999994</v>
      </c>
      <c r="G178" s="85"/>
      <c r="H178" s="85"/>
      <c r="I178" s="111">
        <f t="shared" ref="I178" si="19">(G178+H178)*F178</f>
        <v>0</v>
      </c>
    </row>
    <row r="179" spans="1:9" ht="54" x14ac:dyDescent="0.3">
      <c r="A179" s="8"/>
      <c r="B179" s="86" t="s">
        <v>93</v>
      </c>
      <c r="C179" s="94" t="s">
        <v>5</v>
      </c>
      <c r="D179" s="95" t="s">
        <v>146</v>
      </c>
      <c r="E179" s="8"/>
      <c r="F179" s="96" t="s">
        <v>5</v>
      </c>
      <c r="G179" s="8"/>
      <c r="H179" s="8"/>
      <c r="I179" s="8"/>
    </row>
    <row r="180" spans="1:9" ht="40.5" x14ac:dyDescent="0.3">
      <c r="A180" s="8"/>
      <c r="B180" s="86" t="s">
        <v>93</v>
      </c>
      <c r="C180" s="94" t="s">
        <v>5</v>
      </c>
      <c r="D180" s="95" t="s">
        <v>113</v>
      </c>
      <c r="E180" s="8"/>
      <c r="F180" s="96" t="s">
        <v>5</v>
      </c>
      <c r="G180" s="8"/>
      <c r="H180" s="8"/>
      <c r="I180" s="8"/>
    </row>
    <row r="181" spans="1:9" x14ac:dyDescent="0.3">
      <c r="A181" s="6"/>
      <c r="B181" s="86" t="s">
        <v>93</v>
      </c>
      <c r="C181" s="87" t="s">
        <v>5</v>
      </c>
      <c r="D181" s="88" t="s">
        <v>178</v>
      </c>
      <c r="E181" s="6"/>
      <c r="F181" s="89">
        <v>91.837999999999994</v>
      </c>
      <c r="G181" s="6"/>
      <c r="H181" s="6"/>
      <c r="I181" s="6"/>
    </row>
    <row r="182" spans="1:9" x14ac:dyDescent="0.3">
      <c r="A182" s="7"/>
      <c r="B182" s="90" t="s">
        <v>93</v>
      </c>
      <c r="C182" s="91" t="s">
        <v>5</v>
      </c>
      <c r="D182" s="92" t="s">
        <v>95</v>
      </c>
      <c r="E182" s="7"/>
      <c r="F182" s="93">
        <v>91.837999999999994</v>
      </c>
      <c r="G182" s="7"/>
      <c r="H182" s="7"/>
      <c r="I182" s="7"/>
    </row>
    <row r="183" spans="1:9" ht="27" x14ac:dyDescent="0.3">
      <c r="A183" s="97" t="s">
        <v>179</v>
      </c>
      <c r="B183" s="97" t="s">
        <v>150</v>
      </c>
      <c r="C183" s="98" t="s">
        <v>180</v>
      </c>
      <c r="D183" s="99" t="s">
        <v>181</v>
      </c>
      <c r="E183" s="100" t="s">
        <v>169</v>
      </c>
      <c r="F183" s="101">
        <v>104.932</v>
      </c>
      <c r="G183" s="102"/>
      <c r="H183" s="103"/>
      <c r="I183" s="102">
        <f t="shared" ref="I183" si="20">(G183+H183)*F183</f>
        <v>0</v>
      </c>
    </row>
    <row r="184" spans="1:9" ht="54" x14ac:dyDescent="0.3">
      <c r="A184" s="8"/>
      <c r="B184" s="86" t="s">
        <v>93</v>
      </c>
      <c r="C184" s="94" t="s">
        <v>5</v>
      </c>
      <c r="D184" s="95" t="s">
        <v>146</v>
      </c>
      <c r="E184" s="8"/>
      <c r="F184" s="96" t="s">
        <v>5</v>
      </c>
      <c r="G184" s="8"/>
      <c r="H184" s="8"/>
      <c r="I184" s="8"/>
    </row>
    <row r="185" spans="1:9" ht="40.5" x14ac:dyDescent="0.3">
      <c r="A185" s="8"/>
      <c r="B185" s="86" t="s">
        <v>93</v>
      </c>
      <c r="C185" s="94" t="s">
        <v>5</v>
      </c>
      <c r="D185" s="95" t="s">
        <v>113</v>
      </c>
      <c r="E185" s="8"/>
      <c r="F185" s="96" t="s">
        <v>5</v>
      </c>
      <c r="G185" s="8"/>
      <c r="H185" s="8"/>
      <c r="I185" s="8"/>
    </row>
    <row r="186" spans="1:9" x14ac:dyDescent="0.3">
      <c r="A186" s="6"/>
      <c r="B186" s="86" t="s">
        <v>93</v>
      </c>
      <c r="C186" s="87" t="s">
        <v>5</v>
      </c>
      <c r="D186" s="88" t="s">
        <v>182</v>
      </c>
      <c r="E186" s="6"/>
      <c r="F186" s="89">
        <v>104.932</v>
      </c>
      <c r="G186" s="6"/>
      <c r="H186" s="6"/>
      <c r="I186" s="6"/>
    </row>
    <row r="187" spans="1:9" x14ac:dyDescent="0.3">
      <c r="A187" s="7"/>
      <c r="B187" s="90" t="s">
        <v>93</v>
      </c>
      <c r="C187" s="91" t="s">
        <v>5</v>
      </c>
      <c r="D187" s="92" t="s">
        <v>95</v>
      </c>
      <c r="E187" s="7"/>
      <c r="F187" s="93">
        <v>104.932</v>
      </c>
      <c r="G187" s="7"/>
      <c r="H187" s="7"/>
      <c r="I187" s="7"/>
    </row>
    <row r="188" spans="1:9" ht="27" x14ac:dyDescent="0.3">
      <c r="A188" s="80" t="s">
        <v>183</v>
      </c>
      <c r="B188" s="80" t="s">
        <v>87</v>
      </c>
      <c r="C188" s="81" t="s">
        <v>184</v>
      </c>
      <c r="D188" s="82" t="s">
        <v>185</v>
      </c>
      <c r="E188" s="83" t="s">
        <v>90</v>
      </c>
      <c r="F188" s="84">
        <v>756</v>
      </c>
      <c r="G188" s="85"/>
      <c r="H188" s="85"/>
      <c r="I188" s="111">
        <f t="shared" ref="I188" si="21">(G188+H188)*F188</f>
        <v>0</v>
      </c>
    </row>
    <row r="189" spans="1:9" x14ac:dyDescent="0.3">
      <c r="A189" s="6"/>
      <c r="B189" s="86" t="s">
        <v>93</v>
      </c>
      <c r="C189" s="87" t="s">
        <v>5</v>
      </c>
      <c r="D189" s="88" t="s">
        <v>186</v>
      </c>
      <c r="E189" s="6"/>
      <c r="F189" s="89">
        <v>756</v>
      </c>
      <c r="G189" s="6"/>
      <c r="H189" s="6"/>
      <c r="I189" s="6"/>
    </row>
    <row r="190" spans="1:9" x14ac:dyDescent="0.3">
      <c r="A190" s="7"/>
      <c r="B190" s="90" t="s">
        <v>93</v>
      </c>
      <c r="C190" s="91" t="s">
        <v>5</v>
      </c>
      <c r="D190" s="92" t="s">
        <v>95</v>
      </c>
      <c r="E190" s="7"/>
      <c r="F190" s="93">
        <v>756</v>
      </c>
      <c r="G190" s="7"/>
      <c r="H190" s="7"/>
      <c r="I190" s="7"/>
    </row>
    <row r="191" spans="1:9" x14ac:dyDescent="0.3">
      <c r="A191" s="80" t="s">
        <v>187</v>
      </c>
      <c r="B191" s="80" t="s">
        <v>87</v>
      </c>
      <c r="C191" s="81" t="s">
        <v>188</v>
      </c>
      <c r="D191" s="82" t="s">
        <v>189</v>
      </c>
      <c r="E191" s="83" t="s">
        <v>90</v>
      </c>
      <c r="F191" s="84">
        <v>756</v>
      </c>
      <c r="G191" s="85"/>
      <c r="H191" s="85"/>
      <c r="I191" s="111">
        <f t="shared" ref="I191" si="22">(G191+H191)*F191</f>
        <v>0</v>
      </c>
    </row>
    <row r="192" spans="1:9" x14ac:dyDescent="0.3">
      <c r="A192" s="6"/>
      <c r="B192" s="86" t="s">
        <v>93</v>
      </c>
      <c r="C192" s="87" t="s">
        <v>5</v>
      </c>
      <c r="D192" s="88" t="s">
        <v>186</v>
      </c>
      <c r="E192" s="6"/>
      <c r="F192" s="89">
        <v>756</v>
      </c>
      <c r="G192" s="6"/>
      <c r="H192" s="6"/>
      <c r="I192" s="6"/>
    </row>
    <row r="193" spans="1:9" x14ac:dyDescent="0.3">
      <c r="A193" s="7"/>
      <c r="B193" s="90" t="s">
        <v>93</v>
      </c>
      <c r="C193" s="91" t="s">
        <v>5</v>
      </c>
      <c r="D193" s="92" t="s">
        <v>95</v>
      </c>
      <c r="E193" s="7"/>
      <c r="F193" s="93">
        <v>756</v>
      </c>
      <c r="G193" s="7"/>
      <c r="H193" s="7"/>
      <c r="I193" s="7"/>
    </row>
    <row r="194" spans="1:9" ht="27" x14ac:dyDescent="0.3">
      <c r="A194" s="80" t="s">
        <v>190</v>
      </c>
      <c r="B194" s="80" t="s">
        <v>87</v>
      </c>
      <c r="C194" s="81" t="s">
        <v>191</v>
      </c>
      <c r="D194" s="82" t="s">
        <v>192</v>
      </c>
      <c r="E194" s="83" t="s">
        <v>153</v>
      </c>
      <c r="F194" s="84">
        <v>1134</v>
      </c>
      <c r="G194" s="85"/>
      <c r="H194" s="85"/>
      <c r="I194" s="111">
        <f t="shared" ref="I194" si="23">(G194+H194)*F194</f>
        <v>0</v>
      </c>
    </row>
    <row r="195" spans="1:9" x14ac:dyDescent="0.3">
      <c r="A195" s="6"/>
      <c r="B195" s="86" t="s">
        <v>93</v>
      </c>
      <c r="C195" s="87" t="s">
        <v>5</v>
      </c>
      <c r="D195" s="88" t="s">
        <v>193</v>
      </c>
      <c r="E195" s="6"/>
      <c r="F195" s="89">
        <v>1134</v>
      </c>
      <c r="G195" s="6"/>
      <c r="H195" s="6"/>
      <c r="I195" s="6"/>
    </row>
    <row r="196" spans="1:9" x14ac:dyDescent="0.3">
      <c r="A196" s="7"/>
      <c r="B196" s="90" t="s">
        <v>93</v>
      </c>
      <c r="C196" s="91" t="s">
        <v>5</v>
      </c>
      <c r="D196" s="92" t="s">
        <v>95</v>
      </c>
      <c r="E196" s="7"/>
      <c r="F196" s="93">
        <v>1134</v>
      </c>
      <c r="G196" s="7"/>
      <c r="H196" s="7"/>
      <c r="I196" s="7"/>
    </row>
    <row r="197" spans="1:9" ht="27" x14ac:dyDescent="0.3">
      <c r="A197" s="80" t="s">
        <v>11</v>
      </c>
      <c r="B197" s="80" t="s">
        <v>87</v>
      </c>
      <c r="C197" s="81" t="s">
        <v>194</v>
      </c>
      <c r="D197" s="82" t="s">
        <v>195</v>
      </c>
      <c r="E197" s="83" t="s">
        <v>90</v>
      </c>
      <c r="F197" s="84">
        <v>180.45</v>
      </c>
      <c r="G197" s="85"/>
      <c r="H197" s="85"/>
      <c r="I197" s="111">
        <f t="shared" ref="I197" si="24">(G197+H197)*F197</f>
        <v>0</v>
      </c>
    </row>
    <row r="198" spans="1:9" x14ac:dyDescent="0.3">
      <c r="A198" s="6"/>
      <c r="B198" s="86" t="s">
        <v>93</v>
      </c>
      <c r="C198" s="87" t="s">
        <v>5</v>
      </c>
      <c r="D198" s="88" t="s">
        <v>196</v>
      </c>
      <c r="E198" s="6"/>
      <c r="F198" s="89">
        <v>180.45</v>
      </c>
      <c r="G198" s="6"/>
      <c r="H198" s="6"/>
      <c r="I198" s="6"/>
    </row>
    <row r="199" spans="1:9" x14ac:dyDescent="0.3">
      <c r="A199" s="7"/>
      <c r="B199" s="90" t="s">
        <v>93</v>
      </c>
      <c r="C199" s="91" t="s">
        <v>5</v>
      </c>
      <c r="D199" s="92" t="s">
        <v>95</v>
      </c>
      <c r="E199" s="7"/>
      <c r="F199" s="93">
        <v>180.45</v>
      </c>
      <c r="G199" s="7"/>
      <c r="H199" s="7"/>
      <c r="I199" s="7"/>
    </row>
    <row r="200" spans="1:9" ht="27" x14ac:dyDescent="0.3">
      <c r="A200" s="97" t="s">
        <v>197</v>
      </c>
      <c r="B200" s="97" t="s">
        <v>150</v>
      </c>
      <c r="C200" s="98" t="s">
        <v>198</v>
      </c>
      <c r="D200" s="99" t="s">
        <v>199</v>
      </c>
      <c r="E200" s="100" t="s">
        <v>153</v>
      </c>
      <c r="F200" s="101">
        <v>306.76499999999999</v>
      </c>
      <c r="G200" s="102"/>
      <c r="H200" s="103"/>
      <c r="I200" s="102">
        <f t="shared" ref="I200" si="25">(G200+H200)*F200</f>
        <v>0</v>
      </c>
    </row>
    <row r="201" spans="1:9" ht="40.5" x14ac:dyDescent="0.3">
      <c r="A201" s="8"/>
      <c r="B201" s="86" t="s">
        <v>93</v>
      </c>
      <c r="C201" s="94" t="s">
        <v>5</v>
      </c>
      <c r="D201" s="95" t="s">
        <v>113</v>
      </c>
      <c r="E201" s="8"/>
      <c r="F201" s="96" t="s">
        <v>5</v>
      </c>
      <c r="G201" s="8"/>
      <c r="H201" s="8"/>
      <c r="I201" s="8"/>
    </row>
    <row r="202" spans="1:9" ht="27" x14ac:dyDescent="0.3">
      <c r="A202" s="8"/>
      <c r="B202" s="86" t="s">
        <v>93</v>
      </c>
      <c r="C202" s="94" t="s">
        <v>5</v>
      </c>
      <c r="D202" s="95" t="s">
        <v>200</v>
      </c>
      <c r="E202" s="8"/>
      <c r="F202" s="96" t="s">
        <v>5</v>
      </c>
      <c r="G202" s="8"/>
      <c r="H202" s="8"/>
      <c r="I202" s="8"/>
    </row>
    <row r="203" spans="1:9" x14ac:dyDescent="0.3">
      <c r="A203" s="8"/>
      <c r="B203" s="86" t="s">
        <v>93</v>
      </c>
      <c r="C203" s="94" t="s">
        <v>5</v>
      </c>
      <c r="D203" s="95" t="s">
        <v>101</v>
      </c>
      <c r="E203" s="8"/>
      <c r="F203" s="96" t="s">
        <v>5</v>
      </c>
      <c r="G203" s="8"/>
      <c r="H203" s="8"/>
      <c r="I203" s="8"/>
    </row>
    <row r="204" spans="1:9" ht="40.5" x14ac:dyDescent="0.3">
      <c r="A204" s="8"/>
      <c r="B204" s="86" t="s">
        <v>93</v>
      </c>
      <c r="C204" s="94" t="s">
        <v>5</v>
      </c>
      <c r="D204" s="95" t="s">
        <v>102</v>
      </c>
      <c r="E204" s="8"/>
      <c r="F204" s="96" t="s">
        <v>5</v>
      </c>
      <c r="G204" s="8"/>
      <c r="H204" s="8"/>
      <c r="I204" s="8"/>
    </row>
    <row r="205" spans="1:9" ht="40.5" x14ac:dyDescent="0.3">
      <c r="A205" s="8"/>
      <c r="B205" s="86" t="s">
        <v>93</v>
      </c>
      <c r="C205" s="94" t="s">
        <v>5</v>
      </c>
      <c r="D205" s="95" t="s">
        <v>103</v>
      </c>
      <c r="E205" s="8"/>
      <c r="F205" s="96" t="s">
        <v>5</v>
      </c>
      <c r="G205" s="8"/>
      <c r="H205" s="8"/>
      <c r="I205" s="8"/>
    </row>
    <row r="206" spans="1:9" x14ac:dyDescent="0.3">
      <c r="A206" s="6"/>
      <c r="B206" s="86" t="s">
        <v>93</v>
      </c>
      <c r="C206" s="87" t="s">
        <v>5</v>
      </c>
      <c r="D206" s="88" t="s">
        <v>201</v>
      </c>
      <c r="E206" s="6"/>
      <c r="F206" s="89">
        <v>306.76499999999999</v>
      </c>
      <c r="G206" s="6"/>
      <c r="H206" s="6"/>
      <c r="I206" s="6"/>
    </row>
    <row r="207" spans="1:9" x14ac:dyDescent="0.3">
      <c r="A207" s="7"/>
      <c r="B207" s="86" t="s">
        <v>93</v>
      </c>
      <c r="C207" s="104" t="s">
        <v>5</v>
      </c>
      <c r="D207" s="105" t="s">
        <v>95</v>
      </c>
      <c r="E207" s="7"/>
      <c r="F207" s="106">
        <v>306.76499999999999</v>
      </c>
      <c r="G207" s="7"/>
      <c r="H207" s="7"/>
      <c r="I207" s="7"/>
    </row>
    <row r="208" spans="1:9" ht="15" x14ac:dyDescent="0.3">
      <c r="A208" s="5"/>
      <c r="B208" s="77" t="s">
        <v>69</v>
      </c>
      <c r="C208" s="78" t="s">
        <v>75</v>
      </c>
      <c r="D208" s="78" t="s">
        <v>202</v>
      </c>
      <c r="E208" s="5"/>
      <c r="F208" s="5"/>
      <c r="G208" s="5"/>
      <c r="H208" s="5"/>
      <c r="I208" s="79">
        <f>SUM(I209:I227)</f>
        <v>0</v>
      </c>
    </row>
    <row r="209" spans="1:9" ht="27" x14ac:dyDescent="0.3">
      <c r="A209" s="80" t="s">
        <v>203</v>
      </c>
      <c r="B209" s="80" t="s">
        <v>87</v>
      </c>
      <c r="C209" s="81" t="s">
        <v>204</v>
      </c>
      <c r="D209" s="82" t="s">
        <v>205</v>
      </c>
      <c r="E209" s="83" t="s">
        <v>90</v>
      </c>
      <c r="F209" s="84">
        <v>80.713999999999999</v>
      </c>
      <c r="G209" s="85"/>
      <c r="H209" s="85"/>
      <c r="I209" s="111">
        <f t="shared" ref="I209" si="26">(G209+H209)*F209</f>
        <v>0</v>
      </c>
    </row>
    <row r="210" spans="1:9" ht="40.5" x14ac:dyDescent="0.3">
      <c r="A210" s="8"/>
      <c r="B210" s="86" t="s">
        <v>93</v>
      </c>
      <c r="C210" s="94" t="s">
        <v>5</v>
      </c>
      <c r="D210" s="95" t="s">
        <v>100</v>
      </c>
      <c r="E210" s="8"/>
      <c r="F210" s="96" t="s">
        <v>5</v>
      </c>
      <c r="G210" s="8"/>
      <c r="H210" s="8"/>
      <c r="I210" s="8"/>
    </row>
    <row r="211" spans="1:9" x14ac:dyDescent="0.3">
      <c r="A211" s="8"/>
      <c r="B211" s="86" t="s">
        <v>93</v>
      </c>
      <c r="C211" s="94" t="s">
        <v>5</v>
      </c>
      <c r="D211" s="95" t="s">
        <v>101</v>
      </c>
      <c r="E211" s="8"/>
      <c r="F211" s="96" t="s">
        <v>5</v>
      </c>
      <c r="G211" s="8"/>
      <c r="H211" s="8"/>
      <c r="I211" s="8"/>
    </row>
    <row r="212" spans="1:9" ht="40.5" x14ac:dyDescent="0.3">
      <c r="A212" s="8"/>
      <c r="B212" s="86" t="s">
        <v>93</v>
      </c>
      <c r="C212" s="94" t="s">
        <v>5</v>
      </c>
      <c r="D212" s="95" t="s">
        <v>102</v>
      </c>
      <c r="E212" s="8"/>
      <c r="F212" s="96" t="s">
        <v>5</v>
      </c>
      <c r="G212" s="8"/>
      <c r="H212" s="8"/>
      <c r="I212" s="8"/>
    </row>
    <row r="213" spans="1:9" ht="40.5" x14ac:dyDescent="0.3">
      <c r="A213" s="8"/>
      <c r="B213" s="86" t="s">
        <v>93</v>
      </c>
      <c r="C213" s="94" t="s">
        <v>5</v>
      </c>
      <c r="D213" s="95" t="s">
        <v>103</v>
      </c>
      <c r="E213" s="8"/>
      <c r="F213" s="96" t="s">
        <v>5</v>
      </c>
      <c r="G213" s="8"/>
      <c r="H213" s="8"/>
      <c r="I213" s="8"/>
    </row>
    <row r="214" spans="1:9" x14ac:dyDescent="0.3">
      <c r="A214" s="8"/>
      <c r="B214" s="86" t="s">
        <v>93</v>
      </c>
      <c r="C214" s="94" t="s">
        <v>5</v>
      </c>
      <c r="D214" s="95" t="s">
        <v>104</v>
      </c>
      <c r="E214" s="8"/>
      <c r="F214" s="96" t="s">
        <v>5</v>
      </c>
      <c r="G214" s="8"/>
      <c r="H214" s="8"/>
      <c r="I214" s="8"/>
    </row>
    <row r="215" spans="1:9" ht="54" x14ac:dyDescent="0.3">
      <c r="A215" s="8"/>
      <c r="B215" s="86" t="s">
        <v>93</v>
      </c>
      <c r="C215" s="94" t="s">
        <v>5</v>
      </c>
      <c r="D215" s="95" t="s">
        <v>105</v>
      </c>
      <c r="E215" s="8"/>
      <c r="F215" s="96" t="s">
        <v>5</v>
      </c>
      <c r="G215" s="8"/>
      <c r="H215" s="8"/>
      <c r="I215" s="8"/>
    </row>
    <row r="216" spans="1:9" x14ac:dyDescent="0.3">
      <c r="A216" s="8"/>
      <c r="B216" s="86" t="s">
        <v>93</v>
      </c>
      <c r="C216" s="94" t="s">
        <v>5</v>
      </c>
      <c r="D216" s="95" t="s">
        <v>106</v>
      </c>
      <c r="E216" s="8"/>
      <c r="F216" s="96" t="s">
        <v>5</v>
      </c>
      <c r="G216" s="8"/>
      <c r="H216" s="8"/>
      <c r="I216" s="8"/>
    </row>
    <row r="217" spans="1:9" ht="27" x14ac:dyDescent="0.3">
      <c r="A217" s="8"/>
      <c r="B217" s="86" t="s">
        <v>93</v>
      </c>
      <c r="C217" s="94" t="s">
        <v>5</v>
      </c>
      <c r="D217" s="95" t="s">
        <v>206</v>
      </c>
      <c r="E217" s="8"/>
      <c r="F217" s="96" t="s">
        <v>5</v>
      </c>
      <c r="G217" s="8"/>
      <c r="H217" s="8"/>
      <c r="I217" s="8"/>
    </row>
    <row r="218" spans="1:9" x14ac:dyDescent="0.3">
      <c r="A218" s="6"/>
      <c r="B218" s="86" t="s">
        <v>93</v>
      </c>
      <c r="C218" s="87" t="s">
        <v>5</v>
      </c>
      <c r="D218" s="88" t="s">
        <v>107</v>
      </c>
      <c r="E218" s="6"/>
      <c r="F218" s="89">
        <v>37.5</v>
      </c>
      <c r="G218" s="6"/>
      <c r="H218" s="6"/>
      <c r="I218" s="6"/>
    </row>
    <row r="219" spans="1:9" x14ac:dyDescent="0.3">
      <c r="A219" s="8"/>
      <c r="B219" s="86" t="s">
        <v>93</v>
      </c>
      <c r="C219" s="94" t="s">
        <v>5</v>
      </c>
      <c r="D219" s="95" t="s">
        <v>130</v>
      </c>
      <c r="E219" s="8"/>
      <c r="F219" s="96" t="s">
        <v>5</v>
      </c>
      <c r="G219" s="8"/>
      <c r="H219" s="8"/>
      <c r="I219" s="8"/>
    </row>
    <row r="220" spans="1:9" x14ac:dyDescent="0.3">
      <c r="A220" s="6"/>
      <c r="B220" s="86" t="s">
        <v>93</v>
      </c>
      <c r="C220" s="87" t="s">
        <v>5</v>
      </c>
      <c r="D220" s="88" t="s">
        <v>207</v>
      </c>
      <c r="E220" s="6"/>
      <c r="F220" s="89">
        <v>4.7039999999999997</v>
      </c>
      <c r="G220" s="6"/>
      <c r="H220" s="6"/>
      <c r="I220" s="6"/>
    </row>
    <row r="221" spans="1:9" x14ac:dyDescent="0.3">
      <c r="A221" s="8"/>
      <c r="B221" s="86" t="s">
        <v>93</v>
      </c>
      <c r="C221" s="94" t="s">
        <v>5</v>
      </c>
      <c r="D221" s="95" t="s">
        <v>208</v>
      </c>
      <c r="E221" s="8"/>
      <c r="F221" s="96" t="s">
        <v>5</v>
      </c>
      <c r="G221" s="8"/>
      <c r="H221" s="8"/>
      <c r="I221" s="8"/>
    </row>
    <row r="222" spans="1:9" x14ac:dyDescent="0.3">
      <c r="A222" s="6"/>
      <c r="B222" s="86" t="s">
        <v>93</v>
      </c>
      <c r="C222" s="87" t="s">
        <v>5</v>
      </c>
      <c r="D222" s="88" t="s">
        <v>209</v>
      </c>
      <c r="E222" s="6"/>
      <c r="F222" s="89">
        <v>15.5</v>
      </c>
      <c r="G222" s="6"/>
      <c r="H222" s="6"/>
      <c r="I222" s="6"/>
    </row>
    <row r="223" spans="1:9" x14ac:dyDescent="0.3">
      <c r="A223" s="8"/>
      <c r="B223" s="86" t="s">
        <v>93</v>
      </c>
      <c r="C223" s="94" t="s">
        <v>5</v>
      </c>
      <c r="D223" s="95" t="s">
        <v>210</v>
      </c>
      <c r="E223" s="8"/>
      <c r="F223" s="96" t="s">
        <v>5</v>
      </c>
      <c r="G223" s="8"/>
      <c r="H223" s="8"/>
      <c r="I223" s="8"/>
    </row>
    <row r="224" spans="1:9" x14ac:dyDescent="0.3">
      <c r="A224" s="6"/>
      <c r="B224" s="86" t="s">
        <v>93</v>
      </c>
      <c r="C224" s="87" t="s">
        <v>5</v>
      </c>
      <c r="D224" s="88" t="s">
        <v>211</v>
      </c>
      <c r="E224" s="6"/>
      <c r="F224" s="89">
        <v>23.01</v>
      </c>
      <c r="G224" s="6"/>
      <c r="H224" s="6"/>
      <c r="I224" s="6"/>
    </row>
    <row r="225" spans="1:10" x14ac:dyDescent="0.3">
      <c r="A225" s="7"/>
      <c r="B225" s="90" t="s">
        <v>93</v>
      </c>
      <c r="C225" s="91" t="s">
        <v>5</v>
      </c>
      <c r="D225" s="92" t="s">
        <v>95</v>
      </c>
      <c r="E225" s="7"/>
      <c r="F225" s="93">
        <v>80.713999999999999</v>
      </c>
      <c r="G225" s="7"/>
      <c r="H225" s="7"/>
      <c r="I225" s="7"/>
    </row>
    <row r="226" spans="1:10" ht="27" x14ac:dyDescent="0.3">
      <c r="A226" s="80" t="s">
        <v>212</v>
      </c>
      <c r="B226" s="80" t="s">
        <v>87</v>
      </c>
      <c r="C226" s="81" t="s">
        <v>213</v>
      </c>
      <c r="D226" s="82" t="s">
        <v>214</v>
      </c>
      <c r="E226" s="83" t="s">
        <v>144</v>
      </c>
      <c r="F226" s="84">
        <v>95</v>
      </c>
      <c r="G226" s="85"/>
      <c r="H226" s="85"/>
      <c r="I226" s="111">
        <f t="shared" ref="I226" si="27">(G226+H226)*F226</f>
        <v>0</v>
      </c>
    </row>
    <row r="227" spans="1:10" x14ac:dyDescent="0.3">
      <c r="A227" s="8"/>
      <c r="B227" s="86" t="s">
        <v>93</v>
      </c>
      <c r="C227" s="94" t="s">
        <v>5</v>
      </c>
      <c r="D227" s="95" t="s">
        <v>215</v>
      </c>
      <c r="E227" s="8"/>
      <c r="F227" s="96" t="s">
        <v>5</v>
      </c>
      <c r="G227" s="8"/>
      <c r="H227" s="8"/>
      <c r="I227" s="8"/>
    </row>
    <row r="228" spans="1:10" ht="54" x14ac:dyDescent="0.3">
      <c r="A228" s="8"/>
      <c r="B228" s="86" t="s">
        <v>93</v>
      </c>
      <c r="C228" s="94" t="s">
        <v>5</v>
      </c>
      <c r="D228" s="95" t="s">
        <v>146</v>
      </c>
      <c r="E228" s="8"/>
      <c r="F228" s="96" t="s">
        <v>5</v>
      </c>
      <c r="G228" s="8"/>
      <c r="H228" s="8"/>
      <c r="I228" s="8"/>
    </row>
    <row r="229" spans="1:10" ht="40.5" x14ac:dyDescent="0.3">
      <c r="A229" s="8"/>
      <c r="B229" s="86" t="s">
        <v>93</v>
      </c>
      <c r="C229" s="94" t="s">
        <v>5</v>
      </c>
      <c r="D229" s="95" t="s">
        <v>113</v>
      </c>
      <c r="E229" s="8"/>
      <c r="F229" s="96" t="s">
        <v>5</v>
      </c>
      <c r="G229" s="8"/>
      <c r="H229" s="8"/>
      <c r="I229" s="8"/>
    </row>
    <row r="230" spans="1:10" x14ac:dyDescent="0.3">
      <c r="A230" s="8"/>
      <c r="B230" s="86" t="s">
        <v>93</v>
      </c>
      <c r="C230" s="94" t="s">
        <v>5</v>
      </c>
      <c r="D230" s="95" t="s">
        <v>101</v>
      </c>
      <c r="E230" s="8"/>
      <c r="F230" s="96" t="s">
        <v>5</v>
      </c>
      <c r="G230" s="8"/>
      <c r="H230" s="8"/>
      <c r="I230" s="8"/>
    </row>
    <row r="231" spans="1:10" ht="27" x14ac:dyDescent="0.3">
      <c r="A231" s="8"/>
      <c r="B231" s="86" t="s">
        <v>93</v>
      </c>
      <c r="C231" s="94" t="s">
        <v>5</v>
      </c>
      <c r="D231" s="95" t="s">
        <v>216</v>
      </c>
      <c r="E231" s="8"/>
      <c r="F231" s="96" t="s">
        <v>5</v>
      </c>
      <c r="G231" s="8"/>
      <c r="H231" s="8"/>
      <c r="I231" s="8"/>
    </row>
    <row r="232" spans="1:10" ht="40.5" x14ac:dyDescent="0.3">
      <c r="A232" s="8"/>
      <c r="B232" s="86" t="s">
        <v>93</v>
      </c>
      <c r="C232" s="94" t="s">
        <v>5</v>
      </c>
      <c r="D232" s="95" t="s">
        <v>102</v>
      </c>
      <c r="E232" s="8"/>
      <c r="F232" s="96" t="s">
        <v>5</v>
      </c>
      <c r="G232" s="8"/>
      <c r="H232" s="8"/>
      <c r="I232" s="8"/>
    </row>
    <row r="233" spans="1:10" ht="40.5" x14ac:dyDescent="0.3">
      <c r="A233" s="8"/>
      <c r="B233" s="86" t="s">
        <v>93</v>
      </c>
      <c r="C233" s="94" t="s">
        <v>5</v>
      </c>
      <c r="D233" s="95" t="s">
        <v>103</v>
      </c>
      <c r="E233" s="8"/>
      <c r="F233" s="96" t="s">
        <v>5</v>
      </c>
      <c r="G233" s="8"/>
      <c r="H233" s="8"/>
      <c r="I233" s="8"/>
    </row>
    <row r="234" spans="1:10" x14ac:dyDescent="0.3">
      <c r="A234" s="6"/>
      <c r="B234" s="86" t="s">
        <v>93</v>
      </c>
      <c r="C234" s="87" t="s">
        <v>5</v>
      </c>
      <c r="D234" s="88" t="s">
        <v>147</v>
      </c>
      <c r="E234" s="6"/>
      <c r="F234" s="89">
        <v>45.5</v>
      </c>
      <c r="G234" s="6"/>
      <c r="H234" s="6"/>
      <c r="I234" s="6"/>
    </row>
    <row r="235" spans="1:10" x14ac:dyDescent="0.3">
      <c r="A235" s="6"/>
      <c r="B235" s="86" t="s">
        <v>93</v>
      </c>
      <c r="C235" s="87" t="s">
        <v>5</v>
      </c>
      <c r="D235" s="88" t="s">
        <v>148</v>
      </c>
      <c r="E235" s="6"/>
      <c r="F235" s="89">
        <v>49.5</v>
      </c>
      <c r="G235" s="6"/>
      <c r="H235" s="6"/>
      <c r="I235" s="6"/>
    </row>
    <row r="236" spans="1:10" x14ac:dyDescent="0.3">
      <c r="A236" s="7"/>
      <c r="B236" s="86" t="s">
        <v>93</v>
      </c>
      <c r="C236" s="104" t="s">
        <v>5</v>
      </c>
      <c r="D236" s="105" t="s">
        <v>95</v>
      </c>
      <c r="E236" s="7"/>
      <c r="F236" s="106">
        <v>95</v>
      </c>
      <c r="G236" s="7"/>
      <c r="H236" s="7"/>
      <c r="I236" s="7"/>
    </row>
    <row r="237" spans="1:10" ht="15" x14ac:dyDescent="0.3">
      <c r="A237" s="5"/>
      <c r="B237" s="77" t="s">
        <v>69</v>
      </c>
      <c r="C237" s="78" t="s">
        <v>217</v>
      </c>
      <c r="D237" s="78" t="s">
        <v>218</v>
      </c>
      <c r="E237" s="5"/>
      <c r="F237" s="5"/>
      <c r="G237" s="5"/>
      <c r="H237" s="5"/>
      <c r="I237" s="79">
        <f>SUM(I238)</f>
        <v>0</v>
      </c>
    </row>
    <row r="238" spans="1:10" x14ac:dyDescent="0.3">
      <c r="A238" s="80" t="s">
        <v>219</v>
      </c>
      <c r="B238" s="80" t="s">
        <v>87</v>
      </c>
      <c r="C238" s="81" t="s">
        <v>220</v>
      </c>
      <c r="D238" s="82" t="s">
        <v>221</v>
      </c>
      <c r="E238" s="83" t="s">
        <v>153</v>
      </c>
      <c r="F238" s="84">
        <v>187.39699999999999</v>
      </c>
      <c r="G238" s="85"/>
      <c r="H238" s="85"/>
      <c r="I238" s="111">
        <f t="shared" ref="I238" si="28">(G238+H238)*F238</f>
        <v>0</v>
      </c>
    </row>
    <row r="239" spans="1:10" ht="26.45" customHeight="1" x14ac:dyDescent="0.3">
      <c r="A239" s="152" t="s">
        <v>3264</v>
      </c>
      <c r="I239" s="297">
        <f>I240+I536</f>
        <v>0</v>
      </c>
    </row>
    <row r="240" spans="1:10" ht="18" x14ac:dyDescent="0.35">
      <c r="A240" s="239"/>
      <c r="B240" s="240" t="s">
        <v>69</v>
      </c>
      <c r="C240" s="245" t="s">
        <v>84</v>
      </c>
      <c r="D240" s="245" t="s">
        <v>85</v>
      </c>
      <c r="E240" s="239"/>
      <c r="F240" s="239"/>
      <c r="G240" s="239"/>
      <c r="H240" s="239"/>
      <c r="I240" s="244">
        <f>I241+I246+I276+I426+I494+I530+I534</f>
        <v>0</v>
      </c>
      <c r="J240" s="239"/>
    </row>
    <row r="241" spans="1:10" ht="15" x14ac:dyDescent="0.3">
      <c r="A241" s="239"/>
      <c r="B241" s="243" t="s">
        <v>69</v>
      </c>
      <c r="C241" s="242" t="s">
        <v>74</v>
      </c>
      <c r="D241" s="242" t="s">
        <v>86</v>
      </c>
      <c r="E241" s="239"/>
      <c r="F241" s="239"/>
      <c r="G241" s="239"/>
      <c r="H241" s="239"/>
      <c r="I241" s="241">
        <f>SUM(I242)</f>
        <v>0</v>
      </c>
      <c r="J241" s="239"/>
    </row>
    <row r="242" spans="1:10" x14ac:dyDescent="0.3">
      <c r="A242" s="213" t="s">
        <v>127</v>
      </c>
      <c r="B242" s="213" t="s">
        <v>87</v>
      </c>
      <c r="C242" s="212" t="s">
        <v>523</v>
      </c>
      <c r="D242" s="208" t="s">
        <v>522</v>
      </c>
      <c r="E242" s="211" t="s">
        <v>169</v>
      </c>
      <c r="F242" s="210">
        <v>288</v>
      </c>
      <c r="G242" s="209"/>
      <c r="H242" s="209"/>
      <c r="I242" s="111">
        <f t="shared" ref="I242" si="29">(G242+H242)*F242</f>
        <v>0</v>
      </c>
      <c r="J242" s="208" t="s">
        <v>5</v>
      </c>
    </row>
    <row r="243" spans="1:10" x14ac:dyDescent="0.3">
      <c r="A243" s="236"/>
      <c r="B243" s="224" t="s">
        <v>93</v>
      </c>
      <c r="C243" s="237" t="s">
        <v>5</v>
      </c>
      <c r="D243" s="238" t="s">
        <v>521</v>
      </c>
      <c r="E243" s="236"/>
      <c r="F243" s="237" t="s">
        <v>5</v>
      </c>
      <c r="G243" s="236"/>
      <c r="H243" s="236"/>
      <c r="I243" s="236"/>
      <c r="J243" s="236"/>
    </row>
    <row r="244" spans="1:10" x14ac:dyDescent="0.3">
      <c r="A244" s="220"/>
      <c r="B244" s="224" t="s">
        <v>93</v>
      </c>
      <c r="C244" s="221" t="s">
        <v>5</v>
      </c>
      <c r="D244" s="223" t="s">
        <v>520</v>
      </c>
      <c r="E244" s="220"/>
      <c r="F244" s="222">
        <v>288</v>
      </c>
      <c r="G244" s="220"/>
      <c r="H244" s="220"/>
      <c r="I244" s="220"/>
      <c r="J244" s="220"/>
    </row>
    <row r="245" spans="1:10" x14ac:dyDescent="0.3">
      <c r="A245" s="214"/>
      <c r="B245" s="224" t="s">
        <v>93</v>
      </c>
      <c r="C245" s="215" t="s">
        <v>5</v>
      </c>
      <c r="D245" s="235" t="s">
        <v>95</v>
      </c>
      <c r="E245" s="214"/>
      <c r="F245" s="234">
        <v>288</v>
      </c>
      <c r="G245" s="214"/>
      <c r="H245" s="214"/>
      <c r="I245" s="214"/>
      <c r="J245" s="214"/>
    </row>
    <row r="246" spans="1:10" ht="15" x14ac:dyDescent="0.3">
      <c r="A246" s="239"/>
      <c r="B246" s="243" t="s">
        <v>69</v>
      </c>
      <c r="C246" s="242" t="s">
        <v>75</v>
      </c>
      <c r="D246" s="242" t="s">
        <v>202</v>
      </c>
      <c r="E246" s="239"/>
      <c r="F246" s="239"/>
      <c r="G246" s="239"/>
      <c r="H246" s="239"/>
      <c r="I246" s="241">
        <f>SUM(I247:I272)</f>
        <v>0</v>
      </c>
      <c r="J246" s="239"/>
    </row>
    <row r="247" spans="1:10" ht="27" x14ac:dyDescent="0.3">
      <c r="A247" s="213" t="s">
        <v>75</v>
      </c>
      <c r="B247" s="213" t="s">
        <v>87</v>
      </c>
      <c r="C247" s="212" t="s">
        <v>519</v>
      </c>
      <c r="D247" s="208" t="s">
        <v>518</v>
      </c>
      <c r="E247" s="211" t="s">
        <v>90</v>
      </c>
      <c r="F247" s="210">
        <v>33.063000000000002</v>
      </c>
      <c r="G247" s="209"/>
      <c r="H247" s="209"/>
      <c r="I247" s="111">
        <f t="shared" ref="I247" si="30">(G247+H247)*F247</f>
        <v>0</v>
      </c>
      <c r="J247" s="208" t="s">
        <v>91</v>
      </c>
    </row>
    <row r="248" spans="1:10" x14ac:dyDescent="0.3">
      <c r="A248" s="236"/>
      <c r="B248" s="224" t="s">
        <v>93</v>
      </c>
      <c r="C248" s="237" t="s">
        <v>5</v>
      </c>
      <c r="D248" s="238" t="s">
        <v>304</v>
      </c>
      <c r="E248" s="236"/>
      <c r="F248" s="237" t="s">
        <v>5</v>
      </c>
      <c r="G248" s="236"/>
      <c r="H248" s="236"/>
      <c r="I248" s="236"/>
      <c r="J248" s="236"/>
    </row>
    <row r="249" spans="1:10" ht="27" x14ac:dyDescent="0.3">
      <c r="A249" s="220"/>
      <c r="B249" s="224" t="s">
        <v>93</v>
      </c>
      <c r="C249" s="221" t="s">
        <v>5</v>
      </c>
      <c r="D249" s="223" t="s">
        <v>517</v>
      </c>
      <c r="E249" s="220"/>
      <c r="F249" s="222">
        <v>33.063000000000002</v>
      </c>
      <c r="G249" s="220"/>
      <c r="H249" s="220"/>
      <c r="I249" s="220"/>
      <c r="J249" s="220"/>
    </row>
    <row r="250" spans="1:10" x14ac:dyDescent="0.3">
      <c r="A250" s="214"/>
      <c r="B250" s="219" t="s">
        <v>93</v>
      </c>
      <c r="C250" s="218" t="s">
        <v>5</v>
      </c>
      <c r="D250" s="217" t="s">
        <v>95</v>
      </c>
      <c r="E250" s="214"/>
      <c r="F250" s="216">
        <v>33.063000000000002</v>
      </c>
      <c r="G250" s="214"/>
      <c r="H250" s="214"/>
      <c r="I250" s="214"/>
      <c r="J250" s="214"/>
    </row>
    <row r="251" spans="1:10" ht="27" x14ac:dyDescent="0.3">
      <c r="A251" s="213" t="s">
        <v>827</v>
      </c>
      <c r="B251" s="213" t="s">
        <v>87</v>
      </c>
      <c r="C251" s="212" t="s">
        <v>3071</v>
      </c>
      <c r="D251" s="208" t="s">
        <v>3070</v>
      </c>
      <c r="E251" s="211" t="s">
        <v>90</v>
      </c>
      <c r="F251" s="210">
        <v>64.397000000000006</v>
      </c>
      <c r="G251" s="209"/>
      <c r="H251" s="209"/>
      <c r="I251" s="111">
        <f t="shared" ref="I251" si="31">(G251+H251)*F251</f>
        <v>0</v>
      </c>
      <c r="J251" s="208" t="s">
        <v>91</v>
      </c>
    </row>
    <row r="252" spans="1:10" ht="27" x14ac:dyDescent="0.3">
      <c r="A252" s="220"/>
      <c r="B252" s="224" t="s">
        <v>93</v>
      </c>
      <c r="C252" s="221" t="s">
        <v>5</v>
      </c>
      <c r="D252" s="223" t="s">
        <v>516</v>
      </c>
      <c r="E252" s="220"/>
      <c r="F252" s="222">
        <v>61.914000000000001</v>
      </c>
      <c r="G252" s="220"/>
      <c r="H252" s="220"/>
      <c r="I252" s="220"/>
      <c r="J252" s="220"/>
    </row>
    <row r="253" spans="1:10" ht="27" x14ac:dyDescent="0.3">
      <c r="A253" s="220"/>
      <c r="B253" s="224" t="s">
        <v>93</v>
      </c>
      <c r="C253" s="221" t="s">
        <v>5</v>
      </c>
      <c r="D253" s="223" t="s">
        <v>515</v>
      </c>
      <c r="E253" s="220"/>
      <c r="F253" s="222">
        <v>2.4830000000000001</v>
      </c>
      <c r="G253" s="220"/>
      <c r="H253" s="220"/>
      <c r="I253" s="220"/>
      <c r="J253" s="220"/>
    </row>
    <row r="254" spans="1:10" x14ac:dyDescent="0.3">
      <c r="A254" s="214"/>
      <c r="B254" s="219" t="s">
        <v>93</v>
      </c>
      <c r="C254" s="218" t="s">
        <v>5</v>
      </c>
      <c r="D254" s="217" t="s">
        <v>95</v>
      </c>
      <c r="E254" s="214"/>
      <c r="F254" s="216">
        <v>64.397000000000006</v>
      </c>
      <c r="G254" s="214"/>
      <c r="H254" s="214"/>
      <c r="I254" s="214"/>
      <c r="J254" s="214"/>
    </row>
    <row r="255" spans="1:10" ht="27" x14ac:dyDescent="0.3">
      <c r="A255" s="213" t="s">
        <v>371</v>
      </c>
      <c r="B255" s="213" t="s">
        <v>87</v>
      </c>
      <c r="C255" s="212" t="s">
        <v>514</v>
      </c>
      <c r="D255" s="208" t="s">
        <v>513</v>
      </c>
      <c r="E255" s="211" t="s">
        <v>169</v>
      </c>
      <c r="F255" s="210">
        <v>40.088999999999999</v>
      </c>
      <c r="G255" s="209"/>
      <c r="H255" s="209"/>
      <c r="I255" s="111">
        <f t="shared" ref="I255" si="32">(G255+H255)*F255</f>
        <v>0</v>
      </c>
      <c r="J255" s="208" t="s">
        <v>91</v>
      </c>
    </row>
    <row r="256" spans="1:10" x14ac:dyDescent="0.3">
      <c r="A256" s="236"/>
      <c r="B256" s="224" t="s">
        <v>93</v>
      </c>
      <c r="C256" s="237" t="s">
        <v>5</v>
      </c>
      <c r="D256" s="238" t="s">
        <v>304</v>
      </c>
      <c r="E256" s="236"/>
      <c r="F256" s="237" t="s">
        <v>5</v>
      </c>
      <c r="G256" s="236"/>
      <c r="H256" s="236"/>
      <c r="I256" s="236"/>
      <c r="J256" s="236"/>
    </row>
    <row r="257" spans="1:10" x14ac:dyDescent="0.3">
      <c r="A257" s="220"/>
      <c r="B257" s="224" t="s">
        <v>93</v>
      </c>
      <c r="C257" s="221" t="s">
        <v>5</v>
      </c>
      <c r="D257" s="223" t="s">
        <v>510</v>
      </c>
      <c r="E257" s="220"/>
      <c r="F257" s="222">
        <v>9</v>
      </c>
      <c r="G257" s="220"/>
      <c r="H257" s="220"/>
      <c r="I257" s="220"/>
      <c r="J257" s="220"/>
    </row>
    <row r="258" spans="1:10" x14ac:dyDescent="0.3">
      <c r="A258" s="236"/>
      <c r="B258" s="224" t="s">
        <v>93</v>
      </c>
      <c r="C258" s="237" t="s">
        <v>5</v>
      </c>
      <c r="D258" s="238" t="s">
        <v>509</v>
      </c>
      <c r="E258" s="236"/>
      <c r="F258" s="237" t="s">
        <v>5</v>
      </c>
      <c r="G258" s="236"/>
      <c r="H258" s="236"/>
      <c r="I258" s="236"/>
      <c r="J258" s="236"/>
    </row>
    <row r="259" spans="1:10" x14ac:dyDescent="0.3">
      <c r="A259" s="220"/>
      <c r="B259" s="224" t="s">
        <v>93</v>
      </c>
      <c r="C259" s="221" t="s">
        <v>5</v>
      </c>
      <c r="D259" s="223" t="s">
        <v>508</v>
      </c>
      <c r="E259" s="220"/>
      <c r="F259" s="222">
        <v>31.088999999999999</v>
      </c>
      <c r="G259" s="220"/>
      <c r="H259" s="220"/>
      <c r="I259" s="220"/>
      <c r="J259" s="220"/>
    </row>
    <row r="260" spans="1:10" x14ac:dyDescent="0.3">
      <c r="A260" s="214"/>
      <c r="B260" s="219" t="s">
        <v>93</v>
      </c>
      <c r="C260" s="218" t="s">
        <v>5</v>
      </c>
      <c r="D260" s="217" t="s">
        <v>95</v>
      </c>
      <c r="E260" s="214"/>
      <c r="F260" s="216">
        <v>40.088999999999999</v>
      </c>
      <c r="G260" s="214"/>
      <c r="H260" s="214"/>
      <c r="I260" s="214"/>
      <c r="J260" s="214"/>
    </row>
    <row r="261" spans="1:10" ht="27" x14ac:dyDescent="0.3">
      <c r="A261" s="213" t="s">
        <v>92</v>
      </c>
      <c r="B261" s="213" t="s">
        <v>87</v>
      </c>
      <c r="C261" s="212" t="s">
        <v>512</v>
      </c>
      <c r="D261" s="208" t="s">
        <v>511</v>
      </c>
      <c r="E261" s="211" t="s">
        <v>169</v>
      </c>
      <c r="F261" s="210">
        <v>40.088999999999999</v>
      </c>
      <c r="G261" s="209"/>
      <c r="H261" s="209"/>
      <c r="I261" s="111">
        <f t="shared" ref="I261" si="33">(G261+H261)*F261</f>
        <v>0</v>
      </c>
      <c r="J261" s="208" t="s">
        <v>91</v>
      </c>
    </row>
    <row r="262" spans="1:10" x14ac:dyDescent="0.3">
      <c r="A262" s="236"/>
      <c r="B262" s="224" t="s">
        <v>93</v>
      </c>
      <c r="C262" s="237" t="s">
        <v>5</v>
      </c>
      <c r="D262" s="238" t="s">
        <v>304</v>
      </c>
      <c r="E262" s="236"/>
      <c r="F262" s="237" t="s">
        <v>5</v>
      </c>
      <c r="G262" s="236"/>
      <c r="H262" s="236"/>
      <c r="I262" s="236"/>
      <c r="J262" s="236"/>
    </row>
    <row r="263" spans="1:10" x14ac:dyDescent="0.3">
      <c r="A263" s="220"/>
      <c r="B263" s="224" t="s">
        <v>93</v>
      </c>
      <c r="C263" s="221" t="s">
        <v>5</v>
      </c>
      <c r="D263" s="223" t="s">
        <v>510</v>
      </c>
      <c r="E263" s="220"/>
      <c r="F263" s="222">
        <v>9</v>
      </c>
      <c r="G263" s="220"/>
      <c r="H263" s="220"/>
      <c r="I263" s="220"/>
      <c r="J263" s="220"/>
    </row>
    <row r="264" spans="1:10" x14ac:dyDescent="0.3">
      <c r="A264" s="236"/>
      <c r="B264" s="224" t="s">
        <v>93</v>
      </c>
      <c r="C264" s="237" t="s">
        <v>5</v>
      </c>
      <c r="D264" s="238" t="s">
        <v>509</v>
      </c>
      <c r="E264" s="236"/>
      <c r="F264" s="237" t="s">
        <v>5</v>
      </c>
      <c r="G264" s="236"/>
      <c r="H264" s="236"/>
      <c r="I264" s="236"/>
      <c r="J264" s="236"/>
    </row>
    <row r="265" spans="1:10" x14ac:dyDescent="0.3">
      <c r="A265" s="220"/>
      <c r="B265" s="224" t="s">
        <v>93</v>
      </c>
      <c r="C265" s="221" t="s">
        <v>5</v>
      </c>
      <c r="D265" s="223" t="s">
        <v>508</v>
      </c>
      <c r="E265" s="220"/>
      <c r="F265" s="222">
        <v>31.088999999999999</v>
      </c>
      <c r="G265" s="220"/>
      <c r="H265" s="220"/>
      <c r="I265" s="220"/>
      <c r="J265" s="220"/>
    </row>
    <row r="266" spans="1:10" x14ac:dyDescent="0.3">
      <c r="A266" s="214"/>
      <c r="B266" s="219" t="s">
        <v>93</v>
      </c>
      <c r="C266" s="218" t="s">
        <v>5</v>
      </c>
      <c r="D266" s="217" t="s">
        <v>95</v>
      </c>
      <c r="E266" s="214"/>
      <c r="F266" s="216">
        <v>40.088999999999999</v>
      </c>
      <c r="G266" s="214"/>
      <c r="H266" s="214"/>
      <c r="I266" s="214"/>
      <c r="J266" s="214"/>
    </row>
    <row r="267" spans="1:10" ht="27" x14ac:dyDescent="0.3">
      <c r="A267" s="213" t="s">
        <v>171</v>
      </c>
      <c r="B267" s="213" t="s">
        <v>87</v>
      </c>
      <c r="C267" s="212" t="s">
        <v>507</v>
      </c>
      <c r="D267" s="208" t="s">
        <v>506</v>
      </c>
      <c r="E267" s="211" t="s">
        <v>153</v>
      </c>
      <c r="F267" s="210">
        <v>7.7279999999999998</v>
      </c>
      <c r="G267" s="209"/>
      <c r="H267" s="209"/>
      <c r="I267" s="111">
        <f t="shared" ref="I267" si="34">(G267+H267)*F267</f>
        <v>0</v>
      </c>
      <c r="J267" s="208" t="s">
        <v>91</v>
      </c>
    </row>
    <row r="268" spans="1:10" ht="40.5" x14ac:dyDescent="0.3">
      <c r="A268" s="236"/>
      <c r="B268" s="224" t="s">
        <v>93</v>
      </c>
      <c r="C268" s="237" t="s">
        <v>5</v>
      </c>
      <c r="D268" s="238" t="s">
        <v>330</v>
      </c>
      <c r="E268" s="236"/>
      <c r="F268" s="237" t="s">
        <v>5</v>
      </c>
      <c r="G268" s="236"/>
      <c r="H268" s="236"/>
      <c r="I268" s="236"/>
      <c r="J268" s="236"/>
    </row>
    <row r="269" spans="1:10" x14ac:dyDescent="0.3">
      <c r="A269" s="220"/>
      <c r="B269" s="224" t="s">
        <v>93</v>
      </c>
      <c r="C269" s="221" t="s">
        <v>5</v>
      </c>
      <c r="D269" s="223" t="s">
        <v>505</v>
      </c>
      <c r="E269" s="220"/>
      <c r="F269" s="222">
        <v>7.7279999999999998</v>
      </c>
      <c r="G269" s="220"/>
      <c r="H269" s="220"/>
      <c r="I269" s="220"/>
      <c r="J269" s="220"/>
    </row>
    <row r="270" spans="1:10" x14ac:dyDescent="0.3">
      <c r="A270" s="214"/>
      <c r="B270" s="219" t="s">
        <v>93</v>
      </c>
      <c r="C270" s="218" t="s">
        <v>5</v>
      </c>
      <c r="D270" s="217" t="s">
        <v>95</v>
      </c>
      <c r="E270" s="214"/>
      <c r="F270" s="216">
        <v>7.7279999999999998</v>
      </c>
      <c r="G270" s="214"/>
      <c r="H270" s="214"/>
      <c r="I270" s="214"/>
      <c r="J270" s="214"/>
    </row>
    <row r="271" spans="1:10" ht="27" x14ac:dyDescent="0.3">
      <c r="A271" s="213" t="s">
        <v>74</v>
      </c>
      <c r="B271" s="213" t="s">
        <v>87</v>
      </c>
      <c r="C271" s="212" t="s">
        <v>504</v>
      </c>
      <c r="D271" s="208" t="s">
        <v>503</v>
      </c>
      <c r="E271" s="211" t="s">
        <v>90</v>
      </c>
      <c r="F271" s="210">
        <v>9.4890000000000008</v>
      </c>
      <c r="G271" s="209"/>
      <c r="H271" s="209"/>
      <c r="I271" s="111">
        <f t="shared" ref="I271" si="35">(G271+H271)*F271</f>
        <v>0</v>
      </c>
      <c r="J271" s="208" t="s">
        <v>91</v>
      </c>
    </row>
    <row r="272" spans="1:10" x14ac:dyDescent="0.3">
      <c r="A272" s="220"/>
      <c r="B272" s="224" t="s">
        <v>93</v>
      </c>
      <c r="C272" s="221" t="s">
        <v>5</v>
      </c>
      <c r="D272" s="223" t="s">
        <v>502</v>
      </c>
      <c r="E272" s="220"/>
      <c r="F272" s="222">
        <v>4.3680000000000003</v>
      </c>
      <c r="G272" s="220"/>
      <c r="H272" s="220"/>
      <c r="I272" s="220"/>
      <c r="J272" s="220"/>
    </row>
    <row r="273" spans="1:10" x14ac:dyDescent="0.3">
      <c r="A273" s="220"/>
      <c r="B273" s="224" t="s">
        <v>93</v>
      </c>
      <c r="C273" s="221" t="s">
        <v>5</v>
      </c>
      <c r="D273" s="223" t="s">
        <v>501</v>
      </c>
      <c r="E273" s="220"/>
      <c r="F273" s="222">
        <v>2.3969999999999998</v>
      </c>
      <c r="G273" s="220"/>
      <c r="H273" s="220"/>
      <c r="I273" s="220"/>
      <c r="J273" s="220"/>
    </row>
    <row r="274" spans="1:10" x14ac:dyDescent="0.3">
      <c r="A274" s="220"/>
      <c r="B274" s="224" t="s">
        <v>93</v>
      </c>
      <c r="C274" s="221" t="s">
        <v>5</v>
      </c>
      <c r="D274" s="223" t="s">
        <v>500</v>
      </c>
      <c r="E274" s="220"/>
      <c r="F274" s="222">
        <v>2.7240000000000002</v>
      </c>
      <c r="G274" s="220"/>
      <c r="H274" s="220"/>
      <c r="I274" s="220"/>
      <c r="J274" s="220"/>
    </row>
    <row r="275" spans="1:10" x14ac:dyDescent="0.3">
      <c r="A275" s="214"/>
      <c r="B275" s="224" t="s">
        <v>93</v>
      </c>
      <c r="C275" s="215" t="s">
        <v>5</v>
      </c>
      <c r="D275" s="235" t="s">
        <v>95</v>
      </c>
      <c r="E275" s="214"/>
      <c r="F275" s="234">
        <v>9.4890000000000008</v>
      </c>
      <c r="G275" s="214"/>
      <c r="H275" s="214"/>
      <c r="I275" s="214"/>
      <c r="J275" s="214"/>
    </row>
    <row r="276" spans="1:10" ht="15" x14ac:dyDescent="0.3">
      <c r="A276" s="239"/>
      <c r="B276" s="243" t="s">
        <v>69</v>
      </c>
      <c r="C276" s="242" t="s">
        <v>371</v>
      </c>
      <c r="D276" s="242" t="s">
        <v>499</v>
      </c>
      <c r="E276" s="239"/>
      <c r="F276" s="239"/>
      <c r="G276" s="239"/>
      <c r="H276" s="239"/>
      <c r="I276" s="241">
        <f>SUM(I277:I423)</f>
        <v>0</v>
      </c>
      <c r="J276" s="239"/>
    </row>
    <row r="277" spans="1:10" ht="27" x14ac:dyDescent="0.3">
      <c r="A277" s="213" t="s">
        <v>498</v>
      </c>
      <c r="B277" s="213" t="s">
        <v>87</v>
      </c>
      <c r="C277" s="212" t="s">
        <v>497</v>
      </c>
      <c r="D277" s="208" t="s">
        <v>496</v>
      </c>
      <c r="E277" s="211" t="s">
        <v>153</v>
      </c>
      <c r="F277" s="210">
        <v>0.218</v>
      </c>
      <c r="G277" s="209"/>
      <c r="H277" s="209"/>
      <c r="I277" s="111">
        <f t="shared" ref="I277" si="36">(G277+H277)*F277</f>
        <v>0</v>
      </c>
      <c r="J277" s="208" t="s">
        <v>91</v>
      </c>
    </row>
    <row r="278" spans="1:10" x14ac:dyDescent="0.3">
      <c r="A278" s="236"/>
      <c r="B278" s="224" t="s">
        <v>93</v>
      </c>
      <c r="C278" s="237" t="s">
        <v>5</v>
      </c>
      <c r="D278" s="238" t="s">
        <v>492</v>
      </c>
      <c r="E278" s="236"/>
      <c r="F278" s="237" t="s">
        <v>5</v>
      </c>
      <c r="G278" s="236"/>
      <c r="H278" s="236"/>
      <c r="I278" s="236"/>
      <c r="J278" s="236"/>
    </row>
    <row r="279" spans="1:10" x14ac:dyDescent="0.3">
      <c r="A279" s="220"/>
      <c r="B279" s="224" t="s">
        <v>93</v>
      </c>
      <c r="C279" s="221" t="s">
        <v>5</v>
      </c>
      <c r="D279" s="223" t="s">
        <v>491</v>
      </c>
      <c r="E279" s="220"/>
      <c r="F279" s="222">
        <v>0.218</v>
      </c>
      <c r="G279" s="220"/>
      <c r="H279" s="220"/>
      <c r="I279" s="220"/>
      <c r="J279" s="220"/>
    </row>
    <row r="280" spans="1:10" x14ac:dyDescent="0.3">
      <c r="A280" s="214"/>
      <c r="B280" s="219" t="s">
        <v>93</v>
      </c>
      <c r="C280" s="218" t="s">
        <v>5</v>
      </c>
      <c r="D280" s="217" t="s">
        <v>95</v>
      </c>
      <c r="E280" s="214"/>
      <c r="F280" s="216">
        <v>0.218</v>
      </c>
      <c r="G280" s="214"/>
      <c r="H280" s="214"/>
      <c r="I280" s="214"/>
      <c r="J280" s="214"/>
    </row>
    <row r="281" spans="1:10" ht="27" x14ac:dyDescent="0.3">
      <c r="A281" s="231" t="s">
        <v>495</v>
      </c>
      <c r="B281" s="231" t="s">
        <v>150</v>
      </c>
      <c r="C281" s="230" t="s">
        <v>494</v>
      </c>
      <c r="D281" s="225" t="s">
        <v>493</v>
      </c>
      <c r="E281" s="229" t="s">
        <v>153</v>
      </c>
      <c r="F281" s="228">
        <v>0.218</v>
      </c>
      <c r="G281" s="226"/>
      <c r="H281" s="227"/>
      <c r="I281" s="226">
        <f t="shared" ref="I281" si="37">(G281+H281)*F281</f>
        <v>0</v>
      </c>
      <c r="J281" s="225" t="s">
        <v>91</v>
      </c>
    </row>
    <row r="282" spans="1:10" x14ac:dyDescent="0.3">
      <c r="A282" s="236"/>
      <c r="B282" s="224" t="s">
        <v>93</v>
      </c>
      <c r="C282" s="237" t="s">
        <v>5</v>
      </c>
      <c r="D282" s="238" t="s">
        <v>492</v>
      </c>
      <c r="E282" s="236"/>
      <c r="F282" s="237" t="s">
        <v>5</v>
      </c>
      <c r="G282" s="236"/>
      <c r="H282" s="236"/>
      <c r="I282" s="236"/>
      <c r="J282" s="236"/>
    </row>
    <row r="283" spans="1:10" x14ac:dyDescent="0.3">
      <c r="A283" s="220"/>
      <c r="B283" s="224" t="s">
        <v>93</v>
      </c>
      <c r="C283" s="221" t="s">
        <v>5</v>
      </c>
      <c r="D283" s="223" t="s">
        <v>491</v>
      </c>
      <c r="E283" s="220"/>
      <c r="F283" s="222">
        <v>0.218</v>
      </c>
      <c r="G283" s="220"/>
      <c r="H283" s="220"/>
      <c r="I283" s="220"/>
      <c r="J283" s="220"/>
    </row>
    <row r="284" spans="1:10" x14ac:dyDescent="0.3">
      <c r="A284" s="214"/>
      <c r="B284" s="219" t="s">
        <v>93</v>
      </c>
      <c r="C284" s="218" t="s">
        <v>5</v>
      </c>
      <c r="D284" s="217" t="s">
        <v>95</v>
      </c>
      <c r="E284" s="214"/>
      <c r="F284" s="216">
        <v>0.218</v>
      </c>
      <c r="G284" s="214"/>
      <c r="H284" s="214"/>
      <c r="I284" s="214"/>
      <c r="J284" s="214"/>
    </row>
    <row r="285" spans="1:10" ht="27" x14ac:dyDescent="0.3">
      <c r="A285" s="213" t="s">
        <v>490</v>
      </c>
      <c r="B285" s="213" t="s">
        <v>87</v>
      </c>
      <c r="C285" s="212" t="s">
        <v>489</v>
      </c>
      <c r="D285" s="208" t="s">
        <v>488</v>
      </c>
      <c r="E285" s="211" t="s">
        <v>90</v>
      </c>
      <c r="F285" s="210">
        <v>14.855</v>
      </c>
      <c r="G285" s="209"/>
      <c r="H285" s="209"/>
      <c r="I285" s="111">
        <f t="shared" ref="I285" si="38">(G285+H285)*F285</f>
        <v>0</v>
      </c>
      <c r="J285" s="208" t="s">
        <v>91</v>
      </c>
    </row>
    <row r="286" spans="1:10" x14ac:dyDescent="0.3">
      <c r="A286" s="236"/>
      <c r="B286" s="224" t="s">
        <v>93</v>
      </c>
      <c r="C286" s="237" t="s">
        <v>5</v>
      </c>
      <c r="D286" s="238" t="s">
        <v>480</v>
      </c>
      <c r="E286" s="236"/>
      <c r="F286" s="237" t="s">
        <v>5</v>
      </c>
      <c r="G286" s="236"/>
      <c r="H286" s="236"/>
      <c r="I286" s="236"/>
      <c r="J286" s="236"/>
    </row>
    <row r="287" spans="1:10" x14ac:dyDescent="0.3">
      <c r="A287" s="220"/>
      <c r="B287" s="224" t="s">
        <v>93</v>
      </c>
      <c r="C287" s="221" t="s">
        <v>5</v>
      </c>
      <c r="D287" s="223" t="s">
        <v>487</v>
      </c>
      <c r="E287" s="220"/>
      <c r="F287" s="222">
        <v>6.4359999999999999</v>
      </c>
      <c r="G287" s="220"/>
      <c r="H287" s="220"/>
      <c r="I287" s="220"/>
      <c r="J287" s="220"/>
    </row>
    <row r="288" spans="1:10" x14ac:dyDescent="0.3">
      <c r="A288" s="220"/>
      <c r="B288" s="224" t="s">
        <v>93</v>
      </c>
      <c r="C288" s="221" t="s">
        <v>5</v>
      </c>
      <c r="D288" s="223" t="s">
        <v>486</v>
      </c>
      <c r="E288" s="220"/>
      <c r="F288" s="222">
        <v>8.4190000000000005</v>
      </c>
      <c r="G288" s="220"/>
      <c r="H288" s="220"/>
      <c r="I288" s="220"/>
      <c r="J288" s="220"/>
    </row>
    <row r="289" spans="1:10" x14ac:dyDescent="0.3">
      <c r="A289" s="214"/>
      <c r="B289" s="219" t="s">
        <v>93</v>
      </c>
      <c r="C289" s="218" t="s">
        <v>5</v>
      </c>
      <c r="D289" s="217" t="s">
        <v>95</v>
      </c>
      <c r="E289" s="214"/>
      <c r="F289" s="216">
        <v>14.855</v>
      </c>
      <c r="G289" s="214"/>
      <c r="H289" s="214"/>
      <c r="I289" s="214"/>
      <c r="J289" s="214"/>
    </row>
    <row r="290" spans="1:10" ht="27" x14ac:dyDescent="0.3">
      <c r="A290" s="213" t="s">
        <v>122</v>
      </c>
      <c r="B290" s="213" t="s">
        <v>87</v>
      </c>
      <c r="C290" s="212" t="s">
        <v>485</v>
      </c>
      <c r="D290" s="208" t="s">
        <v>484</v>
      </c>
      <c r="E290" s="211" t="s">
        <v>169</v>
      </c>
      <c r="F290" s="210">
        <v>53.892000000000003</v>
      </c>
      <c r="G290" s="209"/>
      <c r="H290" s="209"/>
      <c r="I290" s="111">
        <f t="shared" ref="I290" si="39">(G290+H290)*F290</f>
        <v>0</v>
      </c>
      <c r="J290" s="208" t="s">
        <v>91</v>
      </c>
    </row>
    <row r="291" spans="1:10" x14ac:dyDescent="0.3">
      <c r="A291" s="236"/>
      <c r="B291" s="224" t="s">
        <v>93</v>
      </c>
      <c r="C291" s="237" t="s">
        <v>5</v>
      </c>
      <c r="D291" s="238" t="s">
        <v>480</v>
      </c>
      <c r="E291" s="236"/>
      <c r="F291" s="237" t="s">
        <v>5</v>
      </c>
      <c r="G291" s="236"/>
      <c r="H291" s="236"/>
      <c r="I291" s="236"/>
      <c r="J291" s="236"/>
    </row>
    <row r="292" spans="1:10" x14ac:dyDescent="0.3">
      <c r="A292" s="236"/>
      <c r="B292" s="224" t="s">
        <v>93</v>
      </c>
      <c r="C292" s="237" t="s">
        <v>5</v>
      </c>
      <c r="D292" s="238" t="s">
        <v>479</v>
      </c>
      <c r="E292" s="236"/>
      <c r="F292" s="237" t="s">
        <v>5</v>
      </c>
      <c r="G292" s="236"/>
      <c r="H292" s="236"/>
      <c r="I292" s="236"/>
      <c r="J292" s="236"/>
    </row>
    <row r="293" spans="1:10" x14ac:dyDescent="0.3">
      <c r="A293" s="220"/>
      <c r="B293" s="224" t="s">
        <v>93</v>
      </c>
      <c r="C293" s="221" t="s">
        <v>5</v>
      </c>
      <c r="D293" s="223" t="s">
        <v>478</v>
      </c>
      <c r="E293" s="220"/>
      <c r="F293" s="222">
        <v>3.2570000000000001</v>
      </c>
      <c r="G293" s="220"/>
      <c r="H293" s="220"/>
      <c r="I293" s="220"/>
      <c r="J293" s="220"/>
    </row>
    <row r="294" spans="1:10" x14ac:dyDescent="0.3">
      <c r="A294" s="220"/>
      <c r="B294" s="224" t="s">
        <v>93</v>
      </c>
      <c r="C294" s="221" t="s">
        <v>5</v>
      </c>
      <c r="D294" s="223" t="s">
        <v>477</v>
      </c>
      <c r="E294" s="220"/>
      <c r="F294" s="222">
        <v>50.634999999999998</v>
      </c>
      <c r="G294" s="220"/>
      <c r="H294" s="220"/>
      <c r="I294" s="220"/>
      <c r="J294" s="220"/>
    </row>
    <row r="295" spans="1:10" x14ac:dyDescent="0.3">
      <c r="A295" s="214"/>
      <c r="B295" s="219" t="s">
        <v>93</v>
      </c>
      <c r="C295" s="218" t="s">
        <v>5</v>
      </c>
      <c r="D295" s="217" t="s">
        <v>95</v>
      </c>
      <c r="E295" s="214"/>
      <c r="F295" s="216">
        <v>53.892000000000003</v>
      </c>
      <c r="G295" s="214"/>
      <c r="H295" s="214"/>
      <c r="I295" s="214"/>
      <c r="J295" s="214"/>
    </row>
    <row r="296" spans="1:10" ht="27" x14ac:dyDescent="0.3">
      <c r="A296" s="213" t="s">
        <v>483</v>
      </c>
      <c r="B296" s="213" t="s">
        <v>87</v>
      </c>
      <c r="C296" s="212" t="s">
        <v>482</v>
      </c>
      <c r="D296" s="208" t="s">
        <v>481</v>
      </c>
      <c r="E296" s="211" t="s">
        <v>169</v>
      </c>
      <c r="F296" s="210">
        <v>53.892000000000003</v>
      </c>
      <c r="G296" s="209"/>
      <c r="H296" s="209"/>
      <c r="I296" s="111">
        <f t="shared" ref="I296" si="40">(G296+H296)*F296</f>
        <v>0</v>
      </c>
      <c r="J296" s="208" t="s">
        <v>91</v>
      </c>
    </row>
    <row r="297" spans="1:10" x14ac:dyDescent="0.3">
      <c r="A297" s="236"/>
      <c r="B297" s="224" t="s">
        <v>93</v>
      </c>
      <c r="C297" s="237" t="s">
        <v>5</v>
      </c>
      <c r="D297" s="238" t="s">
        <v>480</v>
      </c>
      <c r="E297" s="236"/>
      <c r="F297" s="237" t="s">
        <v>5</v>
      </c>
      <c r="G297" s="236"/>
      <c r="H297" s="236"/>
      <c r="I297" s="236"/>
      <c r="J297" s="236"/>
    </row>
    <row r="298" spans="1:10" x14ac:dyDescent="0.3">
      <c r="A298" s="236"/>
      <c r="B298" s="224" t="s">
        <v>93</v>
      </c>
      <c r="C298" s="237" t="s">
        <v>5</v>
      </c>
      <c r="D298" s="238" t="s">
        <v>479</v>
      </c>
      <c r="E298" s="236"/>
      <c r="F298" s="237" t="s">
        <v>5</v>
      </c>
      <c r="G298" s="236"/>
      <c r="H298" s="236"/>
      <c r="I298" s="236"/>
      <c r="J298" s="236"/>
    </row>
    <row r="299" spans="1:10" x14ac:dyDescent="0.3">
      <c r="A299" s="220"/>
      <c r="B299" s="224" t="s">
        <v>93</v>
      </c>
      <c r="C299" s="221" t="s">
        <v>5</v>
      </c>
      <c r="D299" s="223" t="s">
        <v>478</v>
      </c>
      <c r="E299" s="220"/>
      <c r="F299" s="222">
        <v>3.2570000000000001</v>
      </c>
      <c r="G299" s="220"/>
      <c r="H299" s="220"/>
      <c r="I299" s="220"/>
      <c r="J299" s="220"/>
    </row>
    <row r="300" spans="1:10" x14ac:dyDescent="0.3">
      <c r="A300" s="220"/>
      <c r="B300" s="224" t="s">
        <v>93</v>
      </c>
      <c r="C300" s="221" t="s">
        <v>5</v>
      </c>
      <c r="D300" s="223" t="s">
        <v>477</v>
      </c>
      <c r="E300" s="220"/>
      <c r="F300" s="222">
        <v>50.634999999999998</v>
      </c>
      <c r="G300" s="220"/>
      <c r="H300" s="220"/>
      <c r="I300" s="220"/>
      <c r="J300" s="220"/>
    </row>
    <row r="301" spans="1:10" x14ac:dyDescent="0.3">
      <c r="A301" s="214"/>
      <c r="B301" s="219" t="s">
        <v>93</v>
      </c>
      <c r="C301" s="218" t="s">
        <v>5</v>
      </c>
      <c r="D301" s="217" t="s">
        <v>95</v>
      </c>
      <c r="E301" s="214"/>
      <c r="F301" s="216">
        <v>53.892000000000003</v>
      </c>
      <c r="G301" s="214"/>
      <c r="H301" s="214"/>
      <c r="I301" s="214"/>
      <c r="J301" s="214"/>
    </row>
    <row r="302" spans="1:10" ht="27" x14ac:dyDescent="0.3">
      <c r="A302" s="213" t="s">
        <v>476</v>
      </c>
      <c r="B302" s="213" t="s">
        <v>87</v>
      </c>
      <c r="C302" s="212" t="s">
        <v>475</v>
      </c>
      <c r="D302" s="208" t="s">
        <v>474</v>
      </c>
      <c r="E302" s="211" t="s">
        <v>153</v>
      </c>
      <c r="F302" s="210">
        <v>1.7829999999999999</v>
      </c>
      <c r="G302" s="209"/>
      <c r="H302" s="209"/>
      <c r="I302" s="111">
        <f t="shared" ref="I302" si="41">(G302+H302)*F302</f>
        <v>0</v>
      </c>
      <c r="J302" s="208" t="s">
        <v>91</v>
      </c>
    </row>
    <row r="303" spans="1:10" ht="40.5" x14ac:dyDescent="0.3">
      <c r="A303" s="236"/>
      <c r="B303" s="224" t="s">
        <v>93</v>
      </c>
      <c r="C303" s="237" t="s">
        <v>5</v>
      </c>
      <c r="D303" s="238" t="s">
        <v>330</v>
      </c>
      <c r="E303" s="236"/>
      <c r="F303" s="237" t="s">
        <v>5</v>
      </c>
      <c r="G303" s="236"/>
      <c r="H303" s="236"/>
      <c r="I303" s="236"/>
      <c r="J303" s="236"/>
    </row>
    <row r="304" spans="1:10" x14ac:dyDescent="0.3">
      <c r="A304" s="220"/>
      <c r="B304" s="224" t="s">
        <v>93</v>
      </c>
      <c r="C304" s="221" t="s">
        <v>5</v>
      </c>
      <c r="D304" s="223" t="s">
        <v>473</v>
      </c>
      <c r="E304" s="220"/>
      <c r="F304" s="222">
        <v>1.7829999999999999</v>
      </c>
      <c r="G304" s="220"/>
      <c r="H304" s="220"/>
      <c r="I304" s="220"/>
      <c r="J304" s="220"/>
    </row>
    <row r="305" spans="1:10" x14ac:dyDescent="0.3">
      <c r="A305" s="214"/>
      <c r="B305" s="219" t="s">
        <v>93</v>
      </c>
      <c r="C305" s="218" t="s">
        <v>5</v>
      </c>
      <c r="D305" s="217" t="s">
        <v>95</v>
      </c>
      <c r="E305" s="214"/>
      <c r="F305" s="216">
        <v>1.7829999999999999</v>
      </c>
      <c r="G305" s="214"/>
      <c r="H305" s="214"/>
      <c r="I305" s="214"/>
      <c r="J305" s="214"/>
    </row>
    <row r="306" spans="1:10" ht="27" x14ac:dyDescent="0.3">
      <c r="A306" s="213" t="s">
        <v>472</v>
      </c>
      <c r="B306" s="213" t="s">
        <v>87</v>
      </c>
      <c r="C306" s="212" t="s">
        <v>471</v>
      </c>
      <c r="D306" s="208" t="s">
        <v>470</v>
      </c>
      <c r="E306" s="211" t="s">
        <v>90</v>
      </c>
      <c r="F306" s="210">
        <v>1.2949999999999999</v>
      </c>
      <c r="G306" s="209"/>
      <c r="H306" s="209"/>
      <c r="I306" s="111">
        <f t="shared" ref="I306" si="42">(G306+H306)*F306</f>
        <v>0</v>
      </c>
      <c r="J306" s="208" t="s">
        <v>91</v>
      </c>
    </row>
    <row r="307" spans="1:10" x14ac:dyDescent="0.3">
      <c r="A307" s="236"/>
      <c r="B307" s="224" t="s">
        <v>93</v>
      </c>
      <c r="C307" s="237" t="s">
        <v>5</v>
      </c>
      <c r="D307" s="238" t="s">
        <v>456</v>
      </c>
      <c r="E307" s="236"/>
      <c r="F307" s="237" t="s">
        <v>5</v>
      </c>
      <c r="G307" s="236"/>
      <c r="H307" s="236"/>
      <c r="I307" s="236"/>
      <c r="J307" s="236"/>
    </row>
    <row r="308" spans="1:10" x14ac:dyDescent="0.3">
      <c r="A308" s="220"/>
      <c r="B308" s="224" t="s">
        <v>93</v>
      </c>
      <c r="C308" s="221" t="s">
        <v>5</v>
      </c>
      <c r="D308" s="223" t="s">
        <v>469</v>
      </c>
      <c r="E308" s="220"/>
      <c r="F308" s="222">
        <v>0.47</v>
      </c>
      <c r="G308" s="220"/>
      <c r="H308" s="220"/>
      <c r="I308" s="220"/>
      <c r="J308" s="220"/>
    </row>
    <row r="309" spans="1:10" x14ac:dyDescent="0.3">
      <c r="A309" s="236"/>
      <c r="B309" s="224" t="s">
        <v>93</v>
      </c>
      <c r="C309" s="237" t="s">
        <v>5</v>
      </c>
      <c r="D309" s="238" t="s">
        <v>343</v>
      </c>
      <c r="E309" s="236"/>
      <c r="F309" s="237" t="s">
        <v>5</v>
      </c>
      <c r="G309" s="236"/>
      <c r="H309" s="236"/>
      <c r="I309" s="236"/>
      <c r="J309" s="236"/>
    </row>
    <row r="310" spans="1:10" x14ac:dyDescent="0.3">
      <c r="A310" s="220"/>
      <c r="B310" s="224" t="s">
        <v>93</v>
      </c>
      <c r="C310" s="221" t="s">
        <v>5</v>
      </c>
      <c r="D310" s="223" t="s">
        <v>468</v>
      </c>
      <c r="E310" s="220"/>
      <c r="F310" s="222">
        <v>0.82499999999999996</v>
      </c>
      <c r="G310" s="220"/>
      <c r="H310" s="220"/>
      <c r="I310" s="220"/>
      <c r="J310" s="220"/>
    </row>
    <row r="311" spans="1:10" x14ac:dyDescent="0.3">
      <c r="A311" s="214"/>
      <c r="B311" s="219" t="s">
        <v>93</v>
      </c>
      <c r="C311" s="218" t="s">
        <v>5</v>
      </c>
      <c r="D311" s="217" t="s">
        <v>95</v>
      </c>
      <c r="E311" s="214"/>
      <c r="F311" s="216">
        <v>1.2949999999999999</v>
      </c>
      <c r="G311" s="214"/>
      <c r="H311" s="214"/>
      <c r="I311" s="214"/>
      <c r="J311" s="214"/>
    </row>
    <row r="312" spans="1:10" ht="27" x14ac:dyDescent="0.3">
      <c r="A312" s="213" t="s">
        <v>467</v>
      </c>
      <c r="B312" s="213" t="s">
        <v>87</v>
      </c>
      <c r="C312" s="212" t="s">
        <v>466</v>
      </c>
      <c r="D312" s="208" t="s">
        <v>465</v>
      </c>
      <c r="E312" s="211" t="s">
        <v>169</v>
      </c>
      <c r="F312" s="210">
        <v>18.568999999999999</v>
      </c>
      <c r="G312" s="209"/>
      <c r="H312" s="209"/>
      <c r="I312" s="111">
        <f t="shared" ref="I312" si="43">(G312+H312)*F312</f>
        <v>0</v>
      </c>
      <c r="J312" s="208" t="s">
        <v>91</v>
      </c>
    </row>
    <row r="313" spans="1:10" x14ac:dyDescent="0.3">
      <c r="A313" s="236"/>
      <c r="B313" s="224" t="s">
        <v>93</v>
      </c>
      <c r="C313" s="237" t="s">
        <v>5</v>
      </c>
      <c r="D313" s="238" t="s">
        <v>456</v>
      </c>
      <c r="E313" s="236"/>
      <c r="F313" s="237" t="s">
        <v>5</v>
      </c>
      <c r="G313" s="236"/>
      <c r="H313" s="236"/>
      <c r="I313" s="236"/>
      <c r="J313" s="236"/>
    </row>
    <row r="314" spans="1:10" x14ac:dyDescent="0.3">
      <c r="A314" s="220"/>
      <c r="B314" s="224" t="s">
        <v>93</v>
      </c>
      <c r="C314" s="221" t="s">
        <v>5</v>
      </c>
      <c r="D314" s="223" t="s">
        <v>461</v>
      </c>
      <c r="E314" s="220"/>
      <c r="F314" s="222">
        <v>5.3689999999999998</v>
      </c>
      <c r="G314" s="220"/>
      <c r="H314" s="220"/>
      <c r="I314" s="220"/>
      <c r="J314" s="220"/>
    </row>
    <row r="315" spans="1:10" x14ac:dyDescent="0.3">
      <c r="A315" s="236"/>
      <c r="B315" s="224" t="s">
        <v>93</v>
      </c>
      <c r="C315" s="237" t="s">
        <v>5</v>
      </c>
      <c r="D315" s="238" t="s">
        <v>343</v>
      </c>
      <c r="E315" s="236"/>
      <c r="F315" s="237" t="s">
        <v>5</v>
      </c>
      <c r="G315" s="236"/>
      <c r="H315" s="236"/>
      <c r="I315" s="236"/>
      <c r="J315" s="236"/>
    </row>
    <row r="316" spans="1:10" x14ac:dyDescent="0.3">
      <c r="A316" s="220"/>
      <c r="B316" s="224" t="s">
        <v>93</v>
      </c>
      <c r="C316" s="221" t="s">
        <v>5</v>
      </c>
      <c r="D316" s="223" t="s">
        <v>460</v>
      </c>
      <c r="E316" s="220"/>
      <c r="F316" s="222">
        <v>13.2</v>
      </c>
      <c r="G316" s="220"/>
      <c r="H316" s="220"/>
      <c r="I316" s="220"/>
      <c r="J316" s="220"/>
    </row>
    <row r="317" spans="1:10" x14ac:dyDescent="0.3">
      <c r="A317" s="214"/>
      <c r="B317" s="219" t="s">
        <v>93</v>
      </c>
      <c r="C317" s="218" t="s">
        <v>5</v>
      </c>
      <c r="D317" s="217" t="s">
        <v>95</v>
      </c>
      <c r="E317" s="214"/>
      <c r="F317" s="216">
        <v>18.568999999999999</v>
      </c>
      <c r="G317" s="214"/>
      <c r="H317" s="214"/>
      <c r="I317" s="214"/>
      <c r="J317" s="214"/>
    </row>
    <row r="318" spans="1:10" ht="27" x14ac:dyDescent="0.3">
      <c r="A318" s="213" t="s">
        <v>464</v>
      </c>
      <c r="B318" s="213" t="s">
        <v>87</v>
      </c>
      <c r="C318" s="212" t="s">
        <v>463</v>
      </c>
      <c r="D318" s="208" t="s">
        <v>462</v>
      </c>
      <c r="E318" s="211" t="s">
        <v>169</v>
      </c>
      <c r="F318" s="210">
        <v>18.568999999999999</v>
      </c>
      <c r="G318" s="209"/>
      <c r="H318" s="209"/>
      <c r="I318" s="111">
        <f t="shared" ref="I318" si="44">(G318+H318)*F318</f>
        <v>0</v>
      </c>
      <c r="J318" s="208" t="s">
        <v>91</v>
      </c>
    </row>
    <row r="319" spans="1:10" x14ac:dyDescent="0.3">
      <c r="A319" s="236"/>
      <c r="B319" s="224" t="s">
        <v>93</v>
      </c>
      <c r="C319" s="237" t="s">
        <v>5</v>
      </c>
      <c r="D319" s="238" t="s">
        <v>456</v>
      </c>
      <c r="E319" s="236"/>
      <c r="F319" s="237" t="s">
        <v>5</v>
      </c>
      <c r="G319" s="236"/>
      <c r="H319" s="236"/>
      <c r="I319" s="236"/>
      <c r="J319" s="236"/>
    </row>
    <row r="320" spans="1:10" x14ac:dyDescent="0.3">
      <c r="A320" s="220"/>
      <c r="B320" s="224" t="s">
        <v>93</v>
      </c>
      <c r="C320" s="221" t="s">
        <v>5</v>
      </c>
      <c r="D320" s="223" t="s">
        <v>461</v>
      </c>
      <c r="E320" s="220"/>
      <c r="F320" s="222">
        <v>5.3689999999999998</v>
      </c>
      <c r="G320" s="220"/>
      <c r="H320" s="220"/>
      <c r="I320" s="220"/>
      <c r="J320" s="220"/>
    </row>
    <row r="321" spans="1:10" x14ac:dyDescent="0.3">
      <c r="A321" s="236"/>
      <c r="B321" s="224" t="s">
        <v>93</v>
      </c>
      <c r="C321" s="237" t="s">
        <v>5</v>
      </c>
      <c r="D321" s="238" t="s">
        <v>343</v>
      </c>
      <c r="E321" s="236"/>
      <c r="F321" s="237" t="s">
        <v>5</v>
      </c>
      <c r="G321" s="236"/>
      <c r="H321" s="236"/>
      <c r="I321" s="236"/>
      <c r="J321" s="236"/>
    </row>
    <row r="322" spans="1:10" x14ac:dyDescent="0.3">
      <c r="A322" s="220"/>
      <c r="B322" s="224" t="s">
        <v>93</v>
      </c>
      <c r="C322" s="221" t="s">
        <v>5</v>
      </c>
      <c r="D322" s="223" t="s">
        <v>460</v>
      </c>
      <c r="E322" s="220"/>
      <c r="F322" s="222">
        <v>13.2</v>
      </c>
      <c r="G322" s="220"/>
      <c r="H322" s="220"/>
      <c r="I322" s="220"/>
      <c r="J322" s="220"/>
    </row>
    <row r="323" spans="1:10" x14ac:dyDescent="0.3">
      <c r="A323" s="214"/>
      <c r="B323" s="219" t="s">
        <v>93</v>
      </c>
      <c r="C323" s="218" t="s">
        <v>5</v>
      </c>
      <c r="D323" s="217" t="s">
        <v>95</v>
      </c>
      <c r="E323" s="214"/>
      <c r="F323" s="216">
        <v>18.568999999999999</v>
      </c>
      <c r="G323" s="214"/>
      <c r="H323" s="214"/>
      <c r="I323" s="214"/>
      <c r="J323" s="214"/>
    </row>
    <row r="324" spans="1:10" ht="27" x14ac:dyDescent="0.3">
      <c r="A324" s="213" t="s">
        <v>459</v>
      </c>
      <c r="B324" s="213" t="s">
        <v>87</v>
      </c>
      <c r="C324" s="212" t="s">
        <v>458</v>
      </c>
      <c r="D324" s="208" t="s">
        <v>457</v>
      </c>
      <c r="E324" s="211" t="s">
        <v>153</v>
      </c>
      <c r="F324" s="210">
        <v>0.155</v>
      </c>
      <c r="G324" s="209"/>
      <c r="H324" s="209"/>
      <c r="I324" s="111">
        <f t="shared" ref="I324" si="45">(G324+H324)*F324</f>
        <v>0</v>
      </c>
      <c r="J324" s="208" t="s">
        <v>91</v>
      </c>
    </row>
    <row r="325" spans="1:10" ht="40.5" x14ac:dyDescent="0.3">
      <c r="A325" s="236"/>
      <c r="B325" s="224" t="s">
        <v>93</v>
      </c>
      <c r="C325" s="237" t="s">
        <v>5</v>
      </c>
      <c r="D325" s="238" t="s">
        <v>330</v>
      </c>
      <c r="E325" s="236"/>
      <c r="F325" s="237" t="s">
        <v>5</v>
      </c>
      <c r="G325" s="236"/>
      <c r="H325" s="236"/>
      <c r="I325" s="236"/>
      <c r="J325" s="236"/>
    </row>
    <row r="326" spans="1:10" x14ac:dyDescent="0.3">
      <c r="A326" s="236"/>
      <c r="B326" s="224" t="s">
        <v>93</v>
      </c>
      <c r="C326" s="237" t="s">
        <v>5</v>
      </c>
      <c r="D326" s="238" t="s">
        <v>456</v>
      </c>
      <c r="E326" s="236"/>
      <c r="F326" s="237" t="s">
        <v>5</v>
      </c>
      <c r="G326" s="236"/>
      <c r="H326" s="236"/>
      <c r="I326" s="236"/>
      <c r="J326" s="236"/>
    </row>
    <row r="327" spans="1:10" x14ac:dyDescent="0.3">
      <c r="A327" s="220"/>
      <c r="B327" s="224" t="s">
        <v>93</v>
      </c>
      <c r="C327" s="221" t="s">
        <v>5</v>
      </c>
      <c r="D327" s="223" t="s">
        <v>455</v>
      </c>
      <c r="E327" s="220"/>
      <c r="F327" s="222">
        <v>5.6000000000000001E-2</v>
      </c>
      <c r="G327" s="220"/>
      <c r="H327" s="220"/>
      <c r="I327" s="220"/>
      <c r="J327" s="220"/>
    </row>
    <row r="328" spans="1:10" x14ac:dyDescent="0.3">
      <c r="A328" s="236"/>
      <c r="B328" s="224" t="s">
        <v>93</v>
      </c>
      <c r="C328" s="237" t="s">
        <v>5</v>
      </c>
      <c r="D328" s="238" t="s">
        <v>343</v>
      </c>
      <c r="E328" s="236"/>
      <c r="F328" s="237" t="s">
        <v>5</v>
      </c>
      <c r="G328" s="236"/>
      <c r="H328" s="236"/>
      <c r="I328" s="236"/>
      <c r="J328" s="236"/>
    </row>
    <row r="329" spans="1:10" x14ac:dyDescent="0.3">
      <c r="A329" s="220"/>
      <c r="B329" s="224" t="s">
        <v>93</v>
      </c>
      <c r="C329" s="221" t="s">
        <v>5</v>
      </c>
      <c r="D329" s="223" t="s">
        <v>454</v>
      </c>
      <c r="E329" s="220"/>
      <c r="F329" s="222">
        <v>9.9000000000000005E-2</v>
      </c>
      <c r="G329" s="220"/>
      <c r="H329" s="220"/>
      <c r="I329" s="220"/>
      <c r="J329" s="220"/>
    </row>
    <row r="330" spans="1:10" x14ac:dyDescent="0.3">
      <c r="A330" s="214"/>
      <c r="B330" s="219" t="s">
        <v>93</v>
      </c>
      <c r="C330" s="218" t="s">
        <v>5</v>
      </c>
      <c r="D330" s="217" t="s">
        <v>95</v>
      </c>
      <c r="E330" s="214"/>
      <c r="F330" s="216">
        <v>0.155</v>
      </c>
      <c r="G330" s="214"/>
      <c r="H330" s="214"/>
      <c r="I330" s="214"/>
      <c r="J330" s="214"/>
    </row>
    <row r="331" spans="1:10" ht="27" x14ac:dyDescent="0.3">
      <c r="A331" s="213" t="s">
        <v>203</v>
      </c>
      <c r="B331" s="213" t="s">
        <v>87</v>
      </c>
      <c r="C331" s="212" t="s">
        <v>453</v>
      </c>
      <c r="D331" s="208" t="s">
        <v>452</v>
      </c>
      <c r="E331" s="211" t="s">
        <v>90</v>
      </c>
      <c r="F331" s="210">
        <v>159.084</v>
      </c>
      <c r="G331" s="209"/>
      <c r="H331" s="209"/>
      <c r="I331" s="111">
        <f t="shared" ref="I331" si="46">(G331+H331)*F331</f>
        <v>0</v>
      </c>
      <c r="J331" s="208" t="s">
        <v>91</v>
      </c>
    </row>
    <row r="332" spans="1:10" x14ac:dyDescent="0.3">
      <c r="A332" s="236"/>
      <c r="B332" s="224" t="s">
        <v>93</v>
      </c>
      <c r="C332" s="237" t="s">
        <v>5</v>
      </c>
      <c r="D332" s="238" t="s">
        <v>402</v>
      </c>
      <c r="E332" s="236"/>
      <c r="F332" s="237" t="s">
        <v>5</v>
      </c>
      <c r="G332" s="236"/>
      <c r="H332" s="236"/>
      <c r="I332" s="236"/>
      <c r="J332" s="236"/>
    </row>
    <row r="333" spans="1:10" ht="27" x14ac:dyDescent="0.3">
      <c r="A333" s="220"/>
      <c r="B333" s="224" t="s">
        <v>93</v>
      </c>
      <c r="C333" s="221" t="s">
        <v>5</v>
      </c>
      <c r="D333" s="223" t="s">
        <v>451</v>
      </c>
      <c r="E333" s="220"/>
      <c r="F333" s="222">
        <v>31.867000000000001</v>
      </c>
      <c r="G333" s="220"/>
      <c r="H333" s="220"/>
      <c r="I333" s="220"/>
      <c r="J333" s="220"/>
    </row>
    <row r="334" spans="1:10" ht="54" x14ac:dyDescent="0.3">
      <c r="A334" s="220"/>
      <c r="B334" s="224" t="s">
        <v>93</v>
      </c>
      <c r="C334" s="221" t="s">
        <v>5</v>
      </c>
      <c r="D334" s="223" t="s">
        <v>450</v>
      </c>
      <c r="E334" s="220"/>
      <c r="F334" s="222">
        <v>-8.4700000000000006</v>
      </c>
      <c r="G334" s="220"/>
      <c r="H334" s="220"/>
      <c r="I334" s="220"/>
      <c r="J334" s="220"/>
    </row>
    <row r="335" spans="1:10" ht="40.5" x14ac:dyDescent="0.3">
      <c r="A335" s="220"/>
      <c r="B335" s="224" t="s">
        <v>93</v>
      </c>
      <c r="C335" s="221" t="s">
        <v>5</v>
      </c>
      <c r="D335" s="223" t="s">
        <v>449</v>
      </c>
      <c r="E335" s="220"/>
      <c r="F335" s="222">
        <v>-0.24399999999999999</v>
      </c>
      <c r="G335" s="220"/>
      <c r="H335" s="220"/>
      <c r="I335" s="220"/>
      <c r="J335" s="220"/>
    </row>
    <row r="336" spans="1:10" x14ac:dyDescent="0.3">
      <c r="A336" s="246"/>
      <c r="B336" s="224" t="s">
        <v>93</v>
      </c>
      <c r="C336" s="247" t="s">
        <v>5</v>
      </c>
      <c r="D336" s="249" t="s">
        <v>448</v>
      </c>
      <c r="E336" s="246"/>
      <c r="F336" s="248">
        <v>23.152999999999999</v>
      </c>
      <c r="G336" s="246"/>
      <c r="H336" s="246"/>
      <c r="I336" s="246"/>
      <c r="J336" s="246"/>
    </row>
    <row r="337" spans="1:10" x14ac:dyDescent="0.3">
      <c r="A337" s="236"/>
      <c r="B337" s="224" t="s">
        <v>93</v>
      </c>
      <c r="C337" s="237" t="s">
        <v>5</v>
      </c>
      <c r="D337" s="238" t="s">
        <v>447</v>
      </c>
      <c r="E337" s="236"/>
      <c r="F337" s="237" t="s">
        <v>5</v>
      </c>
      <c r="G337" s="236"/>
      <c r="H337" s="236"/>
      <c r="I337" s="236"/>
      <c r="J337" s="236"/>
    </row>
    <row r="338" spans="1:10" ht="27" x14ac:dyDescent="0.3">
      <c r="A338" s="220"/>
      <c r="B338" s="224" t="s">
        <v>93</v>
      </c>
      <c r="C338" s="221" t="s">
        <v>5</v>
      </c>
      <c r="D338" s="223" t="s">
        <v>446</v>
      </c>
      <c r="E338" s="220"/>
      <c r="F338" s="222">
        <v>50.323</v>
      </c>
      <c r="G338" s="220"/>
      <c r="H338" s="220"/>
      <c r="I338" s="220"/>
      <c r="J338" s="220"/>
    </row>
    <row r="339" spans="1:10" ht="54" x14ac:dyDescent="0.3">
      <c r="A339" s="220"/>
      <c r="B339" s="224" t="s">
        <v>93</v>
      </c>
      <c r="C339" s="221" t="s">
        <v>5</v>
      </c>
      <c r="D339" s="223" t="s">
        <v>445</v>
      </c>
      <c r="E339" s="220"/>
      <c r="F339" s="222">
        <v>-11.425000000000001</v>
      </c>
      <c r="G339" s="220"/>
      <c r="H339" s="220"/>
      <c r="I339" s="220"/>
      <c r="J339" s="220"/>
    </row>
    <row r="340" spans="1:10" x14ac:dyDescent="0.3">
      <c r="A340" s="246"/>
      <c r="B340" s="224" t="s">
        <v>93</v>
      </c>
      <c r="C340" s="247" t="s">
        <v>5</v>
      </c>
      <c r="D340" s="249" t="s">
        <v>444</v>
      </c>
      <c r="E340" s="246"/>
      <c r="F340" s="248">
        <v>38.898000000000003</v>
      </c>
      <c r="G340" s="246"/>
      <c r="H340" s="246"/>
      <c r="I340" s="246"/>
      <c r="J340" s="246"/>
    </row>
    <row r="341" spans="1:10" x14ac:dyDescent="0.3">
      <c r="A341" s="236"/>
      <c r="B341" s="224" t="s">
        <v>93</v>
      </c>
      <c r="C341" s="237" t="s">
        <v>5</v>
      </c>
      <c r="D341" s="238" t="s">
        <v>397</v>
      </c>
      <c r="E341" s="236"/>
      <c r="F341" s="237" t="s">
        <v>5</v>
      </c>
      <c r="G341" s="236"/>
      <c r="H341" s="236"/>
      <c r="I341" s="236"/>
      <c r="J341" s="236"/>
    </row>
    <row r="342" spans="1:10" ht="27" x14ac:dyDescent="0.3">
      <c r="A342" s="220"/>
      <c r="B342" s="224" t="s">
        <v>93</v>
      </c>
      <c r="C342" s="221" t="s">
        <v>5</v>
      </c>
      <c r="D342" s="223" t="s">
        <v>443</v>
      </c>
      <c r="E342" s="220"/>
      <c r="F342" s="222">
        <v>44.837000000000003</v>
      </c>
      <c r="G342" s="220"/>
      <c r="H342" s="220"/>
      <c r="I342" s="220"/>
      <c r="J342" s="220"/>
    </row>
    <row r="343" spans="1:10" ht="40.5" x14ac:dyDescent="0.3">
      <c r="A343" s="220"/>
      <c r="B343" s="224" t="s">
        <v>93</v>
      </c>
      <c r="C343" s="221" t="s">
        <v>5</v>
      </c>
      <c r="D343" s="223" t="s">
        <v>442</v>
      </c>
      <c r="E343" s="220"/>
      <c r="F343" s="222">
        <v>-6.149</v>
      </c>
      <c r="G343" s="220"/>
      <c r="H343" s="220"/>
      <c r="I343" s="220"/>
      <c r="J343" s="220"/>
    </row>
    <row r="344" spans="1:10" ht="40.5" x14ac:dyDescent="0.3">
      <c r="A344" s="220"/>
      <c r="B344" s="224" t="s">
        <v>93</v>
      </c>
      <c r="C344" s="221" t="s">
        <v>5</v>
      </c>
      <c r="D344" s="223" t="s">
        <v>441</v>
      </c>
      <c r="E344" s="220"/>
      <c r="F344" s="222">
        <v>-0.56899999999999995</v>
      </c>
      <c r="G344" s="220"/>
      <c r="H344" s="220"/>
      <c r="I344" s="220"/>
      <c r="J344" s="220"/>
    </row>
    <row r="345" spans="1:10" x14ac:dyDescent="0.3">
      <c r="A345" s="246"/>
      <c r="B345" s="224" t="s">
        <v>93</v>
      </c>
      <c r="C345" s="247" t="s">
        <v>5</v>
      </c>
      <c r="D345" s="249" t="s">
        <v>410</v>
      </c>
      <c r="E345" s="246"/>
      <c r="F345" s="248">
        <v>38.119</v>
      </c>
      <c r="G345" s="246"/>
      <c r="H345" s="246"/>
      <c r="I345" s="246"/>
      <c r="J345" s="246"/>
    </row>
    <row r="346" spans="1:10" x14ac:dyDescent="0.3">
      <c r="A346" s="236"/>
      <c r="B346" s="224" t="s">
        <v>93</v>
      </c>
      <c r="C346" s="237" t="s">
        <v>5</v>
      </c>
      <c r="D346" s="238" t="s">
        <v>440</v>
      </c>
      <c r="E346" s="236"/>
      <c r="F346" s="237" t="s">
        <v>5</v>
      </c>
      <c r="G346" s="236"/>
      <c r="H346" s="236"/>
      <c r="I346" s="236"/>
      <c r="J346" s="236"/>
    </row>
    <row r="347" spans="1:10" ht="27" x14ac:dyDescent="0.3">
      <c r="A347" s="220"/>
      <c r="B347" s="224" t="s">
        <v>93</v>
      </c>
      <c r="C347" s="221" t="s">
        <v>5</v>
      </c>
      <c r="D347" s="223" t="s">
        <v>439</v>
      </c>
      <c r="E347" s="220"/>
      <c r="F347" s="222">
        <v>63.838000000000001</v>
      </c>
      <c r="G347" s="220"/>
      <c r="H347" s="220"/>
      <c r="I347" s="220"/>
      <c r="J347" s="220"/>
    </row>
    <row r="348" spans="1:10" ht="40.5" x14ac:dyDescent="0.3">
      <c r="A348" s="220"/>
      <c r="B348" s="224" t="s">
        <v>93</v>
      </c>
      <c r="C348" s="221" t="s">
        <v>5</v>
      </c>
      <c r="D348" s="223" t="s">
        <v>438</v>
      </c>
      <c r="E348" s="220"/>
      <c r="F348" s="222">
        <v>-4.9240000000000004</v>
      </c>
      <c r="G348" s="220"/>
      <c r="H348" s="220"/>
      <c r="I348" s="220"/>
      <c r="J348" s="220"/>
    </row>
    <row r="349" spans="1:10" x14ac:dyDescent="0.3">
      <c r="A349" s="214"/>
      <c r="B349" s="219" t="s">
        <v>93</v>
      </c>
      <c r="C349" s="218" t="s">
        <v>5</v>
      </c>
      <c r="D349" s="217" t="s">
        <v>95</v>
      </c>
      <c r="E349" s="214"/>
      <c r="F349" s="216">
        <v>159.084</v>
      </c>
      <c r="G349" s="214"/>
      <c r="H349" s="214"/>
      <c r="I349" s="214"/>
      <c r="J349" s="214"/>
    </row>
    <row r="350" spans="1:10" ht="27" x14ac:dyDescent="0.3">
      <c r="A350" s="213" t="s">
        <v>437</v>
      </c>
      <c r="B350" s="213" t="s">
        <v>87</v>
      </c>
      <c r="C350" s="212" t="s">
        <v>436</v>
      </c>
      <c r="D350" s="208" t="s">
        <v>435</v>
      </c>
      <c r="E350" s="211" t="s">
        <v>169</v>
      </c>
      <c r="F350" s="210">
        <v>65.915999999999997</v>
      </c>
      <c r="G350" s="209"/>
      <c r="H350" s="209"/>
      <c r="I350" s="111">
        <f t="shared" ref="I350" si="47">(G350+H350)*F350</f>
        <v>0</v>
      </c>
      <c r="J350" s="208" t="s">
        <v>91</v>
      </c>
    </row>
    <row r="351" spans="1:10" x14ac:dyDescent="0.3">
      <c r="A351" s="236"/>
      <c r="B351" s="224" t="s">
        <v>93</v>
      </c>
      <c r="C351" s="237" t="s">
        <v>5</v>
      </c>
      <c r="D351" s="238" t="s">
        <v>432</v>
      </c>
      <c r="E351" s="236"/>
      <c r="F351" s="237" t="s">
        <v>5</v>
      </c>
      <c r="G351" s="236"/>
      <c r="H351" s="236"/>
      <c r="I351" s="236"/>
      <c r="J351" s="236"/>
    </row>
    <row r="352" spans="1:10" x14ac:dyDescent="0.3">
      <c r="A352" s="220"/>
      <c r="B352" s="224" t="s">
        <v>93</v>
      </c>
      <c r="C352" s="221" t="s">
        <v>5</v>
      </c>
      <c r="D352" s="223" t="s">
        <v>431</v>
      </c>
      <c r="E352" s="220"/>
      <c r="F352" s="222">
        <v>36.816000000000003</v>
      </c>
      <c r="G352" s="220"/>
      <c r="H352" s="220"/>
      <c r="I352" s="220"/>
      <c r="J352" s="220"/>
    </row>
    <row r="353" spans="1:10" x14ac:dyDescent="0.3">
      <c r="A353" s="236"/>
      <c r="B353" s="224" t="s">
        <v>93</v>
      </c>
      <c r="C353" s="237" t="s">
        <v>5</v>
      </c>
      <c r="D353" s="238" t="s">
        <v>430</v>
      </c>
      <c r="E353" s="236"/>
      <c r="F353" s="237" t="s">
        <v>5</v>
      </c>
      <c r="G353" s="236"/>
      <c r="H353" s="236"/>
      <c r="I353" s="236"/>
      <c r="J353" s="236"/>
    </row>
    <row r="354" spans="1:10" x14ac:dyDescent="0.3">
      <c r="A354" s="220"/>
      <c r="B354" s="224" t="s">
        <v>93</v>
      </c>
      <c r="C354" s="221" t="s">
        <v>5</v>
      </c>
      <c r="D354" s="223" t="s">
        <v>429</v>
      </c>
      <c r="E354" s="220"/>
      <c r="F354" s="222">
        <v>29.1</v>
      </c>
      <c r="G354" s="220"/>
      <c r="H354" s="220"/>
      <c r="I354" s="220"/>
      <c r="J354" s="220"/>
    </row>
    <row r="355" spans="1:10" x14ac:dyDescent="0.3">
      <c r="A355" s="214"/>
      <c r="B355" s="219" t="s">
        <v>93</v>
      </c>
      <c r="C355" s="218" t="s">
        <v>5</v>
      </c>
      <c r="D355" s="217" t="s">
        <v>95</v>
      </c>
      <c r="E355" s="214"/>
      <c r="F355" s="216">
        <v>65.915999999999997</v>
      </c>
      <c r="G355" s="214"/>
      <c r="H355" s="214"/>
      <c r="I355" s="214"/>
      <c r="J355" s="214"/>
    </row>
    <row r="356" spans="1:10" ht="27" x14ac:dyDescent="0.3">
      <c r="A356" s="213" t="s">
        <v>183</v>
      </c>
      <c r="B356" s="213" t="s">
        <v>87</v>
      </c>
      <c r="C356" s="212" t="s">
        <v>434</v>
      </c>
      <c r="D356" s="208" t="s">
        <v>433</v>
      </c>
      <c r="E356" s="211" t="s">
        <v>169</v>
      </c>
      <c r="F356" s="210">
        <v>65.915999999999997</v>
      </c>
      <c r="G356" s="209"/>
      <c r="H356" s="209"/>
      <c r="I356" s="111">
        <f t="shared" ref="I356" si="48">(G356+H356)*F356</f>
        <v>0</v>
      </c>
      <c r="J356" s="208" t="s">
        <v>91</v>
      </c>
    </row>
    <row r="357" spans="1:10" x14ac:dyDescent="0.3">
      <c r="A357" s="236"/>
      <c r="B357" s="224" t="s">
        <v>93</v>
      </c>
      <c r="C357" s="237" t="s">
        <v>5</v>
      </c>
      <c r="D357" s="238" t="s">
        <v>432</v>
      </c>
      <c r="E357" s="236"/>
      <c r="F357" s="237" t="s">
        <v>5</v>
      </c>
      <c r="G357" s="236"/>
      <c r="H357" s="236"/>
      <c r="I357" s="236"/>
      <c r="J357" s="236"/>
    </row>
    <row r="358" spans="1:10" x14ac:dyDescent="0.3">
      <c r="A358" s="220"/>
      <c r="B358" s="224" t="s">
        <v>93</v>
      </c>
      <c r="C358" s="221" t="s">
        <v>5</v>
      </c>
      <c r="D358" s="223" t="s">
        <v>431</v>
      </c>
      <c r="E358" s="220"/>
      <c r="F358" s="222">
        <v>36.816000000000003</v>
      </c>
      <c r="G358" s="220"/>
      <c r="H358" s="220"/>
      <c r="I358" s="220"/>
      <c r="J358" s="220"/>
    </row>
    <row r="359" spans="1:10" x14ac:dyDescent="0.3">
      <c r="A359" s="236"/>
      <c r="B359" s="224" t="s">
        <v>93</v>
      </c>
      <c r="C359" s="237" t="s">
        <v>5</v>
      </c>
      <c r="D359" s="238" t="s">
        <v>430</v>
      </c>
      <c r="E359" s="236"/>
      <c r="F359" s="237" t="s">
        <v>5</v>
      </c>
      <c r="G359" s="236"/>
      <c r="H359" s="236"/>
      <c r="I359" s="236"/>
      <c r="J359" s="236"/>
    </row>
    <row r="360" spans="1:10" x14ac:dyDescent="0.3">
      <c r="A360" s="220"/>
      <c r="B360" s="224" t="s">
        <v>93</v>
      </c>
      <c r="C360" s="221" t="s">
        <v>5</v>
      </c>
      <c r="D360" s="223" t="s">
        <v>429</v>
      </c>
      <c r="E360" s="220"/>
      <c r="F360" s="222">
        <v>29.1</v>
      </c>
      <c r="G360" s="220"/>
      <c r="H360" s="220"/>
      <c r="I360" s="220"/>
      <c r="J360" s="220"/>
    </row>
    <row r="361" spans="1:10" x14ac:dyDescent="0.3">
      <c r="A361" s="214"/>
      <c r="B361" s="219" t="s">
        <v>93</v>
      </c>
      <c r="C361" s="218" t="s">
        <v>5</v>
      </c>
      <c r="D361" s="217" t="s">
        <v>95</v>
      </c>
      <c r="E361" s="214"/>
      <c r="F361" s="216">
        <v>65.915999999999997</v>
      </c>
      <c r="G361" s="214"/>
      <c r="H361" s="214"/>
      <c r="I361" s="214"/>
      <c r="J361" s="214"/>
    </row>
    <row r="362" spans="1:10" ht="27" x14ac:dyDescent="0.3">
      <c r="A362" s="213" t="s">
        <v>187</v>
      </c>
      <c r="B362" s="213" t="s">
        <v>87</v>
      </c>
      <c r="C362" s="212" t="s">
        <v>428</v>
      </c>
      <c r="D362" s="208" t="s">
        <v>427</v>
      </c>
      <c r="E362" s="211" t="s">
        <v>169</v>
      </c>
      <c r="F362" s="210">
        <v>1357.6079999999999</v>
      </c>
      <c r="G362" s="209"/>
      <c r="H362" s="209"/>
      <c r="I362" s="111">
        <f t="shared" ref="I362" si="49">(G362+H362)*F362</f>
        <v>0</v>
      </c>
      <c r="J362" s="208" t="s">
        <v>91</v>
      </c>
    </row>
    <row r="363" spans="1:10" x14ac:dyDescent="0.3">
      <c r="A363" s="236"/>
      <c r="B363" s="224" t="s">
        <v>93</v>
      </c>
      <c r="C363" s="237" t="s">
        <v>5</v>
      </c>
      <c r="D363" s="238" t="s">
        <v>424</v>
      </c>
      <c r="E363" s="236"/>
      <c r="F363" s="237" t="s">
        <v>5</v>
      </c>
      <c r="G363" s="236"/>
      <c r="H363" s="236"/>
      <c r="I363" s="236"/>
      <c r="J363" s="236"/>
    </row>
    <row r="364" spans="1:10" x14ac:dyDescent="0.3">
      <c r="A364" s="220"/>
      <c r="B364" s="224" t="s">
        <v>93</v>
      </c>
      <c r="C364" s="221" t="s">
        <v>5</v>
      </c>
      <c r="D364" s="223" t="s">
        <v>423</v>
      </c>
      <c r="E364" s="220"/>
      <c r="F364" s="222">
        <v>431.98200000000003</v>
      </c>
      <c r="G364" s="220"/>
      <c r="H364" s="220"/>
      <c r="I364" s="220"/>
      <c r="J364" s="220"/>
    </row>
    <row r="365" spans="1:10" ht="40.5" x14ac:dyDescent="0.3">
      <c r="A365" s="220"/>
      <c r="B365" s="224" t="s">
        <v>93</v>
      </c>
      <c r="C365" s="221" t="s">
        <v>5</v>
      </c>
      <c r="D365" s="223" t="s">
        <v>422</v>
      </c>
      <c r="E365" s="220"/>
      <c r="F365" s="222">
        <v>-19.695</v>
      </c>
      <c r="G365" s="220"/>
      <c r="H365" s="220"/>
      <c r="I365" s="220"/>
      <c r="J365" s="220"/>
    </row>
    <row r="366" spans="1:10" x14ac:dyDescent="0.3">
      <c r="A366" s="246"/>
      <c r="B366" s="224" t="s">
        <v>93</v>
      </c>
      <c r="C366" s="247" t="s">
        <v>5</v>
      </c>
      <c r="D366" s="249" t="s">
        <v>421</v>
      </c>
      <c r="E366" s="246"/>
      <c r="F366" s="248">
        <v>412.28699999999998</v>
      </c>
      <c r="G366" s="246"/>
      <c r="H366" s="246"/>
      <c r="I366" s="246"/>
      <c r="J366" s="246"/>
    </row>
    <row r="367" spans="1:10" x14ac:dyDescent="0.3">
      <c r="A367" s="236"/>
      <c r="B367" s="224" t="s">
        <v>93</v>
      </c>
      <c r="C367" s="237" t="s">
        <v>5</v>
      </c>
      <c r="D367" s="238" t="s">
        <v>420</v>
      </c>
      <c r="E367" s="236"/>
      <c r="F367" s="237" t="s">
        <v>5</v>
      </c>
      <c r="G367" s="236"/>
      <c r="H367" s="236"/>
      <c r="I367" s="236"/>
      <c r="J367" s="236"/>
    </row>
    <row r="368" spans="1:10" ht="27" x14ac:dyDescent="0.3">
      <c r="A368" s="220"/>
      <c r="B368" s="224" t="s">
        <v>93</v>
      </c>
      <c r="C368" s="221" t="s">
        <v>5</v>
      </c>
      <c r="D368" s="223" t="s">
        <v>419</v>
      </c>
      <c r="E368" s="220"/>
      <c r="F368" s="222">
        <v>318.673</v>
      </c>
      <c r="G368" s="220"/>
      <c r="H368" s="220"/>
      <c r="I368" s="220"/>
      <c r="J368" s="220"/>
    </row>
    <row r="369" spans="1:10" ht="54" x14ac:dyDescent="0.3">
      <c r="A369" s="220"/>
      <c r="B369" s="224" t="s">
        <v>93</v>
      </c>
      <c r="C369" s="221" t="s">
        <v>5</v>
      </c>
      <c r="D369" s="223" t="s">
        <v>418</v>
      </c>
      <c r="E369" s="220"/>
      <c r="F369" s="222">
        <v>-84.697999999999993</v>
      </c>
      <c r="G369" s="220"/>
      <c r="H369" s="220"/>
      <c r="I369" s="220"/>
      <c r="J369" s="220"/>
    </row>
    <row r="370" spans="1:10" x14ac:dyDescent="0.3">
      <c r="A370" s="246"/>
      <c r="B370" s="224" t="s">
        <v>93</v>
      </c>
      <c r="C370" s="247" t="s">
        <v>5</v>
      </c>
      <c r="D370" s="249" t="s">
        <v>417</v>
      </c>
      <c r="E370" s="246"/>
      <c r="F370" s="248">
        <v>233.97499999999999</v>
      </c>
      <c r="G370" s="246"/>
      <c r="H370" s="246"/>
      <c r="I370" s="246"/>
      <c r="J370" s="246"/>
    </row>
    <row r="371" spans="1:10" x14ac:dyDescent="0.3">
      <c r="A371" s="236"/>
      <c r="B371" s="224" t="s">
        <v>93</v>
      </c>
      <c r="C371" s="237" t="s">
        <v>5</v>
      </c>
      <c r="D371" s="238" t="s">
        <v>416</v>
      </c>
      <c r="E371" s="236"/>
      <c r="F371" s="237" t="s">
        <v>5</v>
      </c>
      <c r="G371" s="236"/>
      <c r="H371" s="236"/>
      <c r="I371" s="236"/>
      <c r="J371" s="236"/>
    </row>
    <row r="372" spans="1:10" x14ac:dyDescent="0.3">
      <c r="A372" s="220"/>
      <c r="B372" s="224" t="s">
        <v>93</v>
      </c>
      <c r="C372" s="221" t="s">
        <v>5</v>
      </c>
      <c r="D372" s="223" t="s">
        <v>415</v>
      </c>
      <c r="E372" s="220"/>
      <c r="F372" s="222">
        <v>435.62400000000002</v>
      </c>
      <c r="G372" s="220"/>
      <c r="H372" s="220"/>
      <c r="I372" s="220"/>
      <c r="J372" s="220"/>
    </row>
    <row r="373" spans="1:10" ht="54" x14ac:dyDescent="0.3">
      <c r="A373" s="220"/>
      <c r="B373" s="224" t="s">
        <v>93</v>
      </c>
      <c r="C373" s="221" t="s">
        <v>5</v>
      </c>
      <c r="D373" s="223" t="s">
        <v>414</v>
      </c>
      <c r="E373" s="220"/>
      <c r="F373" s="222">
        <v>-114.253</v>
      </c>
      <c r="G373" s="220"/>
      <c r="H373" s="220"/>
      <c r="I373" s="220"/>
      <c r="J373" s="220"/>
    </row>
    <row r="374" spans="1:10" x14ac:dyDescent="0.3">
      <c r="A374" s="246"/>
      <c r="B374" s="224" t="s">
        <v>93</v>
      </c>
      <c r="C374" s="247" t="s">
        <v>5</v>
      </c>
      <c r="D374" s="249" t="s">
        <v>413</v>
      </c>
      <c r="E374" s="246"/>
      <c r="F374" s="248">
        <v>321.37099999999998</v>
      </c>
      <c r="G374" s="246"/>
      <c r="H374" s="246"/>
      <c r="I374" s="246"/>
      <c r="J374" s="246"/>
    </row>
    <row r="375" spans="1:10" x14ac:dyDescent="0.3">
      <c r="A375" s="236"/>
      <c r="B375" s="224" t="s">
        <v>93</v>
      </c>
      <c r="C375" s="237" t="s">
        <v>5</v>
      </c>
      <c r="D375" s="238" t="s">
        <v>397</v>
      </c>
      <c r="E375" s="236"/>
      <c r="F375" s="237" t="s">
        <v>5</v>
      </c>
      <c r="G375" s="236"/>
      <c r="H375" s="236"/>
      <c r="I375" s="236"/>
      <c r="J375" s="236"/>
    </row>
    <row r="376" spans="1:10" ht="27" x14ac:dyDescent="0.3">
      <c r="A376" s="220"/>
      <c r="B376" s="224" t="s">
        <v>93</v>
      </c>
      <c r="C376" s="221" t="s">
        <v>5</v>
      </c>
      <c r="D376" s="223" t="s">
        <v>412</v>
      </c>
      <c r="E376" s="220"/>
      <c r="F376" s="222">
        <v>451.46300000000002</v>
      </c>
      <c r="G376" s="220"/>
      <c r="H376" s="220"/>
      <c r="I376" s="220"/>
      <c r="J376" s="220"/>
    </row>
    <row r="377" spans="1:10" ht="40.5" x14ac:dyDescent="0.3">
      <c r="A377" s="220"/>
      <c r="B377" s="224" t="s">
        <v>93</v>
      </c>
      <c r="C377" s="221" t="s">
        <v>5</v>
      </c>
      <c r="D377" s="223" t="s">
        <v>411</v>
      </c>
      <c r="E377" s="220"/>
      <c r="F377" s="222">
        <v>-61.488</v>
      </c>
      <c r="G377" s="220"/>
      <c r="H377" s="220"/>
      <c r="I377" s="220"/>
      <c r="J377" s="220"/>
    </row>
    <row r="378" spans="1:10" x14ac:dyDescent="0.3">
      <c r="A378" s="246"/>
      <c r="B378" s="224" t="s">
        <v>93</v>
      </c>
      <c r="C378" s="247" t="s">
        <v>5</v>
      </c>
      <c r="D378" s="249" t="s">
        <v>410</v>
      </c>
      <c r="E378" s="246"/>
      <c r="F378" s="248">
        <v>389.97500000000002</v>
      </c>
      <c r="G378" s="246"/>
      <c r="H378" s="246"/>
      <c r="I378" s="246"/>
      <c r="J378" s="246"/>
    </row>
    <row r="379" spans="1:10" x14ac:dyDescent="0.3">
      <c r="A379" s="214"/>
      <c r="B379" s="219" t="s">
        <v>93</v>
      </c>
      <c r="C379" s="218" t="s">
        <v>5</v>
      </c>
      <c r="D379" s="217" t="s">
        <v>95</v>
      </c>
      <c r="E379" s="214"/>
      <c r="F379" s="216">
        <v>1357.6079999999999</v>
      </c>
      <c r="G379" s="214"/>
      <c r="H379" s="214"/>
      <c r="I379" s="214"/>
      <c r="J379" s="214"/>
    </row>
    <row r="380" spans="1:10" ht="27" x14ac:dyDescent="0.3">
      <c r="A380" s="213" t="s">
        <v>190</v>
      </c>
      <c r="B380" s="213" t="s">
        <v>87</v>
      </c>
      <c r="C380" s="212" t="s">
        <v>426</v>
      </c>
      <c r="D380" s="208" t="s">
        <v>425</v>
      </c>
      <c r="E380" s="211" t="s">
        <v>169</v>
      </c>
      <c r="F380" s="210">
        <v>1357.6079999999999</v>
      </c>
      <c r="G380" s="209"/>
      <c r="H380" s="209"/>
      <c r="I380" s="111">
        <f t="shared" ref="I380" si="50">(G380+H380)*F380</f>
        <v>0</v>
      </c>
      <c r="J380" s="208" t="s">
        <v>91</v>
      </c>
    </row>
    <row r="381" spans="1:10" x14ac:dyDescent="0.3">
      <c r="A381" s="236"/>
      <c r="B381" s="224" t="s">
        <v>93</v>
      </c>
      <c r="C381" s="237" t="s">
        <v>5</v>
      </c>
      <c r="D381" s="238" t="s">
        <v>424</v>
      </c>
      <c r="E381" s="236"/>
      <c r="F381" s="237" t="s">
        <v>5</v>
      </c>
      <c r="G381" s="236"/>
      <c r="H381" s="236"/>
      <c r="I381" s="236"/>
      <c r="J381" s="236"/>
    </row>
    <row r="382" spans="1:10" x14ac:dyDescent="0.3">
      <c r="A382" s="220"/>
      <c r="B382" s="224" t="s">
        <v>93</v>
      </c>
      <c r="C382" s="221" t="s">
        <v>5</v>
      </c>
      <c r="D382" s="223" t="s">
        <v>423</v>
      </c>
      <c r="E382" s="220"/>
      <c r="F382" s="222">
        <v>431.98200000000003</v>
      </c>
      <c r="G382" s="220"/>
      <c r="H382" s="220"/>
      <c r="I382" s="220"/>
      <c r="J382" s="220"/>
    </row>
    <row r="383" spans="1:10" ht="40.5" x14ac:dyDescent="0.3">
      <c r="A383" s="220"/>
      <c r="B383" s="224" t="s">
        <v>93</v>
      </c>
      <c r="C383" s="221" t="s">
        <v>5</v>
      </c>
      <c r="D383" s="223" t="s">
        <v>422</v>
      </c>
      <c r="E383" s="220"/>
      <c r="F383" s="222">
        <v>-19.695</v>
      </c>
      <c r="G383" s="220"/>
      <c r="H383" s="220"/>
      <c r="I383" s="220"/>
      <c r="J383" s="220"/>
    </row>
    <row r="384" spans="1:10" x14ac:dyDescent="0.3">
      <c r="A384" s="246"/>
      <c r="B384" s="224" t="s">
        <v>93</v>
      </c>
      <c r="C384" s="247" t="s">
        <v>5</v>
      </c>
      <c r="D384" s="249" t="s">
        <v>421</v>
      </c>
      <c r="E384" s="246"/>
      <c r="F384" s="248">
        <v>412.28699999999998</v>
      </c>
      <c r="G384" s="246"/>
      <c r="H384" s="246"/>
      <c r="I384" s="246"/>
      <c r="J384" s="246"/>
    </row>
    <row r="385" spans="1:10" x14ac:dyDescent="0.3">
      <c r="A385" s="236"/>
      <c r="B385" s="224" t="s">
        <v>93</v>
      </c>
      <c r="C385" s="237" t="s">
        <v>5</v>
      </c>
      <c r="D385" s="238" t="s">
        <v>420</v>
      </c>
      <c r="E385" s="236"/>
      <c r="F385" s="237" t="s">
        <v>5</v>
      </c>
      <c r="G385" s="236"/>
      <c r="H385" s="236"/>
      <c r="I385" s="236"/>
      <c r="J385" s="236"/>
    </row>
    <row r="386" spans="1:10" ht="27" x14ac:dyDescent="0.3">
      <c r="A386" s="220"/>
      <c r="B386" s="224" t="s">
        <v>93</v>
      </c>
      <c r="C386" s="221" t="s">
        <v>5</v>
      </c>
      <c r="D386" s="223" t="s">
        <v>419</v>
      </c>
      <c r="E386" s="220"/>
      <c r="F386" s="222">
        <v>318.673</v>
      </c>
      <c r="G386" s="220"/>
      <c r="H386" s="220"/>
      <c r="I386" s="220"/>
      <c r="J386" s="220"/>
    </row>
    <row r="387" spans="1:10" ht="54" x14ac:dyDescent="0.3">
      <c r="A387" s="220"/>
      <c r="B387" s="224" t="s">
        <v>93</v>
      </c>
      <c r="C387" s="221" t="s">
        <v>5</v>
      </c>
      <c r="D387" s="223" t="s">
        <v>418</v>
      </c>
      <c r="E387" s="220"/>
      <c r="F387" s="222">
        <v>-84.697999999999993</v>
      </c>
      <c r="G387" s="220"/>
      <c r="H387" s="220"/>
      <c r="I387" s="220"/>
      <c r="J387" s="220"/>
    </row>
    <row r="388" spans="1:10" x14ac:dyDescent="0.3">
      <c r="A388" s="246"/>
      <c r="B388" s="224" t="s">
        <v>93</v>
      </c>
      <c r="C388" s="247" t="s">
        <v>5</v>
      </c>
      <c r="D388" s="249" t="s">
        <v>417</v>
      </c>
      <c r="E388" s="246"/>
      <c r="F388" s="248">
        <v>233.97499999999999</v>
      </c>
      <c r="G388" s="246"/>
      <c r="H388" s="246"/>
      <c r="I388" s="246"/>
      <c r="J388" s="246"/>
    </row>
    <row r="389" spans="1:10" x14ac:dyDescent="0.3">
      <c r="A389" s="236"/>
      <c r="B389" s="224" t="s">
        <v>93</v>
      </c>
      <c r="C389" s="237" t="s">
        <v>5</v>
      </c>
      <c r="D389" s="238" t="s">
        <v>416</v>
      </c>
      <c r="E389" s="236"/>
      <c r="F389" s="237" t="s">
        <v>5</v>
      </c>
      <c r="G389" s="236"/>
      <c r="H389" s="236"/>
      <c r="I389" s="236"/>
      <c r="J389" s="236"/>
    </row>
    <row r="390" spans="1:10" x14ac:dyDescent="0.3">
      <c r="A390" s="220"/>
      <c r="B390" s="224" t="s">
        <v>93</v>
      </c>
      <c r="C390" s="221" t="s">
        <v>5</v>
      </c>
      <c r="D390" s="223" t="s">
        <v>415</v>
      </c>
      <c r="E390" s="220"/>
      <c r="F390" s="222">
        <v>435.62400000000002</v>
      </c>
      <c r="G390" s="220"/>
      <c r="H390" s="220"/>
      <c r="I390" s="220"/>
      <c r="J390" s="220"/>
    </row>
    <row r="391" spans="1:10" ht="54" x14ac:dyDescent="0.3">
      <c r="A391" s="220"/>
      <c r="B391" s="224" t="s">
        <v>93</v>
      </c>
      <c r="C391" s="221" t="s">
        <v>5</v>
      </c>
      <c r="D391" s="223" t="s">
        <v>414</v>
      </c>
      <c r="E391" s="220"/>
      <c r="F391" s="222">
        <v>-114.253</v>
      </c>
      <c r="G391" s="220"/>
      <c r="H391" s="220"/>
      <c r="I391" s="220"/>
      <c r="J391" s="220"/>
    </row>
    <row r="392" spans="1:10" x14ac:dyDescent="0.3">
      <c r="A392" s="246"/>
      <c r="B392" s="224" t="s">
        <v>93</v>
      </c>
      <c r="C392" s="247" t="s">
        <v>5</v>
      </c>
      <c r="D392" s="249" t="s">
        <v>413</v>
      </c>
      <c r="E392" s="246"/>
      <c r="F392" s="248">
        <v>321.37099999999998</v>
      </c>
      <c r="G392" s="246"/>
      <c r="H392" s="246"/>
      <c r="I392" s="246"/>
      <c r="J392" s="246"/>
    </row>
    <row r="393" spans="1:10" x14ac:dyDescent="0.3">
      <c r="A393" s="236"/>
      <c r="B393" s="224" t="s">
        <v>93</v>
      </c>
      <c r="C393" s="237" t="s">
        <v>5</v>
      </c>
      <c r="D393" s="238" t="s">
        <v>397</v>
      </c>
      <c r="E393" s="236"/>
      <c r="F393" s="237" t="s">
        <v>5</v>
      </c>
      <c r="G393" s="236"/>
      <c r="H393" s="236"/>
      <c r="I393" s="236"/>
      <c r="J393" s="236"/>
    </row>
    <row r="394" spans="1:10" ht="27" x14ac:dyDescent="0.3">
      <c r="A394" s="220"/>
      <c r="B394" s="224" t="s">
        <v>93</v>
      </c>
      <c r="C394" s="221" t="s">
        <v>5</v>
      </c>
      <c r="D394" s="223" t="s">
        <v>412</v>
      </c>
      <c r="E394" s="220"/>
      <c r="F394" s="222">
        <v>451.46300000000002</v>
      </c>
      <c r="G394" s="220"/>
      <c r="H394" s="220"/>
      <c r="I394" s="220"/>
      <c r="J394" s="220"/>
    </row>
    <row r="395" spans="1:10" ht="40.5" x14ac:dyDescent="0.3">
      <c r="A395" s="220"/>
      <c r="B395" s="224" t="s">
        <v>93</v>
      </c>
      <c r="C395" s="221" t="s">
        <v>5</v>
      </c>
      <c r="D395" s="223" t="s">
        <v>411</v>
      </c>
      <c r="E395" s="220"/>
      <c r="F395" s="222">
        <v>-61.488</v>
      </c>
      <c r="G395" s="220"/>
      <c r="H395" s="220"/>
      <c r="I395" s="220"/>
      <c r="J395" s="220"/>
    </row>
    <row r="396" spans="1:10" x14ac:dyDescent="0.3">
      <c r="A396" s="246"/>
      <c r="B396" s="224" t="s">
        <v>93</v>
      </c>
      <c r="C396" s="247" t="s">
        <v>5</v>
      </c>
      <c r="D396" s="249" t="s">
        <v>410</v>
      </c>
      <c r="E396" s="246"/>
      <c r="F396" s="248">
        <v>389.97500000000002</v>
      </c>
      <c r="G396" s="246"/>
      <c r="H396" s="246"/>
      <c r="I396" s="246"/>
      <c r="J396" s="246"/>
    </row>
    <row r="397" spans="1:10" x14ac:dyDescent="0.3">
      <c r="A397" s="214"/>
      <c r="B397" s="219" t="s">
        <v>93</v>
      </c>
      <c r="C397" s="218" t="s">
        <v>5</v>
      </c>
      <c r="D397" s="217" t="s">
        <v>95</v>
      </c>
      <c r="E397" s="214"/>
      <c r="F397" s="216">
        <v>1357.6079999999999</v>
      </c>
      <c r="G397" s="214"/>
      <c r="H397" s="214"/>
      <c r="I397" s="214"/>
      <c r="J397" s="214"/>
    </row>
    <row r="398" spans="1:10" ht="27" x14ac:dyDescent="0.3">
      <c r="A398" s="213" t="s">
        <v>219</v>
      </c>
      <c r="B398" s="213" t="s">
        <v>87</v>
      </c>
      <c r="C398" s="212" t="s">
        <v>409</v>
      </c>
      <c r="D398" s="208" t="s">
        <v>408</v>
      </c>
      <c r="E398" s="211" t="s">
        <v>153</v>
      </c>
      <c r="F398" s="210">
        <v>19.09</v>
      </c>
      <c r="G398" s="209"/>
      <c r="H398" s="209"/>
      <c r="I398" s="111">
        <f t="shared" ref="I398" si="51">(G398+H398)*F398</f>
        <v>0</v>
      </c>
      <c r="J398" s="208" t="s">
        <v>91</v>
      </c>
    </row>
    <row r="399" spans="1:10" ht="40.5" x14ac:dyDescent="0.3">
      <c r="A399" s="236"/>
      <c r="B399" s="224" t="s">
        <v>93</v>
      </c>
      <c r="C399" s="237" t="s">
        <v>5</v>
      </c>
      <c r="D399" s="238" t="s">
        <v>330</v>
      </c>
      <c r="E399" s="236"/>
      <c r="F399" s="237" t="s">
        <v>5</v>
      </c>
      <c r="G399" s="236"/>
      <c r="H399" s="236"/>
      <c r="I399" s="236"/>
      <c r="J399" s="236"/>
    </row>
    <row r="400" spans="1:10" x14ac:dyDescent="0.3">
      <c r="A400" s="220"/>
      <c r="B400" s="224" t="s">
        <v>93</v>
      </c>
      <c r="C400" s="221" t="s">
        <v>5</v>
      </c>
      <c r="D400" s="223" t="s">
        <v>407</v>
      </c>
      <c r="E400" s="220"/>
      <c r="F400" s="222">
        <v>19.09</v>
      </c>
      <c r="G400" s="220"/>
      <c r="H400" s="220"/>
      <c r="I400" s="220"/>
      <c r="J400" s="220"/>
    </row>
    <row r="401" spans="1:10" x14ac:dyDescent="0.3">
      <c r="A401" s="214"/>
      <c r="B401" s="219" t="s">
        <v>93</v>
      </c>
      <c r="C401" s="218" t="s">
        <v>5</v>
      </c>
      <c r="D401" s="217" t="s">
        <v>95</v>
      </c>
      <c r="E401" s="214"/>
      <c r="F401" s="216">
        <v>19.09</v>
      </c>
      <c r="G401" s="214"/>
      <c r="H401" s="214"/>
      <c r="I401" s="214"/>
      <c r="J401" s="214"/>
    </row>
    <row r="402" spans="1:10" ht="27" x14ac:dyDescent="0.3">
      <c r="A402" s="213" t="s">
        <v>197</v>
      </c>
      <c r="B402" s="213" t="s">
        <v>87</v>
      </c>
      <c r="C402" s="212" t="s">
        <v>406</v>
      </c>
      <c r="D402" s="208" t="s">
        <v>405</v>
      </c>
      <c r="E402" s="211" t="s">
        <v>169</v>
      </c>
      <c r="F402" s="210">
        <v>154.535</v>
      </c>
      <c r="G402" s="209"/>
      <c r="H402" s="209"/>
      <c r="I402" s="111">
        <f t="shared" ref="I402" si="52">(G402+H402)*F402</f>
        <v>0</v>
      </c>
      <c r="J402" s="208" t="s">
        <v>5</v>
      </c>
    </row>
    <row r="403" spans="1:10" x14ac:dyDescent="0.3">
      <c r="A403" s="236"/>
      <c r="B403" s="224" t="s">
        <v>93</v>
      </c>
      <c r="C403" s="237" t="s">
        <v>5</v>
      </c>
      <c r="D403" s="238" t="s">
        <v>404</v>
      </c>
      <c r="E403" s="236"/>
      <c r="F403" s="237" t="s">
        <v>5</v>
      </c>
      <c r="G403" s="236"/>
      <c r="H403" s="236"/>
      <c r="I403" s="236"/>
      <c r="J403" s="236"/>
    </row>
    <row r="404" spans="1:10" ht="27" x14ac:dyDescent="0.3">
      <c r="A404" s="220"/>
      <c r="B404" s="224" t="s">
        <v>93</v>
      </c>
      <c r="C404" s="221" t="s">
        <v>5</v>
      </c>
      <c r="D404" s="223" t="s">
        <v>403</v>
      </c>
      <c r="E404" s="220"/>
      <c r="F404" s="222">
        <v>19.695</v>
      </c>
      <c r="G404" s="220"/>
      <c r="H404" s="220"/>
      <c r="I404" s="220"/>
      <c r="J404" s="220"/>
    </row>
    <row r="405" spans="1:10" x14ac:dyDescent="0.3">
      <c r="A405" s="236"/>
      <c r="B405" s="224" t="s">
        <v>93</v>
      </c>
      <c r="C405" s="237" t="s">
        <v>5</v>
      </c>
      <c r="D405" s="238" t="s">
        <v>402</v>
      </c>
      <c r="E405" s="236"/>
      <c r="F405" s="237" t="s">
        <v>5</v>
      </c>
      <c r="G405" s="236"/>
      <c r="H405" s="236"/>
      <c r="I405" s="236"/>
      <c r="J405" s="236"/>
    </row>
    <row r="406" spans="1:10" ht="40.5" x14ac:dyDescent="0.3">
      <c r="A406" s="220"/>
      <c r="B406" s="224" t="s">
        <v>93</v>
      </c>
      <c r="C406" s="221" t="s">
        <v>5</v>
      </c>
      <c r="D406" s="223" t="s">
        <v>401</v>
      </c>
      <c r="E406" s="220"/>
      <c r="F406" s="222">
        <v>43.009</v>
      </c>
      <c r="G406" s="220"/>
      <c r="H406" s="220"/>
      <c r="I406" s="220"/>
      <c r="J406" s="220"/>
    </row>
    <row r="407" spans="1:10" x14ac:dyDescent="0.3">
      <c r="A407" s="236"/>
      <c r="B407" s="224" t="s">
        <v>93</v>
      </c>
      <c r="C407" s="237" t="s">
        <v>5</v>
      </c>
      <c r="D407" s="238" t="s">
        <v>400</v>
      </c>
      <c r="E407" s="236"/>
      <c r="F407" s="237" t="s">
        <v>5</v>
      </c>
      <c r="G407" s="236"/>
      <c r="H407" s="236"/>
      <c r="I407" s="236"/>
      <c r="J407" s="236"/>
    </row>
    <row r="408" spans="1:10" x14ac:dyDescent="0.3">
      <c r="A408" s="220"/>
      <c r="B408" s="224" t="s">
        <v>93</v>
      </c>
      <c r="C408" s="221" t="s">
        <v>5</v>
      </c>
      <c r="D408" s="223" t="s">
        <v>399</v>
      </c>
      <c r="E408" s="220"/>
      <c r="F408" s="222">
        <v>3.96</v>
      </c>
      <c r="G408" s="220"/>
      <c r="H408" s="220"/>
      <c r="I408" s="220"/>
      <c r="J408" s="220"/>
    </row>
    <row r="409" spans="1:10" ht="40.5" x14ac:dyDescent="0.3">
      <c r="A409" s="220"/>
      <c r="B409" s="224" t="s">
        <v>93</v>
      </c>
      <c r="C409" s="221" t="s">
        <v>5</v>
      </c>
      <c r="D409" s="223" t="s">
        <v>398</v>
      </c>
      <c r="E409" s="220"/>
      <c r="F409" s="222">
        <v>57.127000000000002</v>
      </c>
      <c r="G409" s="220"/>
      <c r="H409" s="220"/>
      <c r="I409" s="220"/>
      <c r="J409" s="220"/>
    </row>
    <row r="410" spans="1:10" x14ac:dyDescent="0.3">
      <c r="A410" s="236"/>
      <c r="B410" s="224" t="s">
        <v>93</v>
      </c>
      <c r="C410" s="237" t="s">
        <v>5</v>
      </c>
      <c r="D410" s="238" t="s">
        <v>397</v>
      </c>
      <c r="E410" s="236"/>
      <c r="F410" s="237" t="s">
        <v>5</v>
      </c>
      <c r="G410" s="236"/>
      <c r="H410" s="236"/>
      <c r="I410" s="236"/>
      <c r="J410" s="236"/>
    </row>
    <row r="411" spans="1:10" ht="27" x14ac:dyDescent="0.3">
      <c r="A411" s="220"/>
      <c r="B411" s="224" t="s">
        <v>93</v>
      </c>
      <c r="C411" s="221" t="s">
        <v>5</v>
      </c>
      <c r="D411" s="223" t="s">
        <v>396</v>
      </c>
      <c r="E411" s="220"/>
      <c r="F411" s="222">
        <v>30.744</v>
      </c>
      <c r="G411" s="220"/>
      <c r="H411" s="220"/>
      <c r="I411" s="220"/>
      <c r="J411" s="220"/>
    </row>
    <row r="412" spans="1:10" x14ac:dyDescent="0.3">
      <c r="A412" s="214"/>
      <c r="B412" s="219" t="s">
        <v>93</v>
      </c>
      <c r="C412" s="218" t="s">
        <v>5</v>
      </c>
      <c r="D412" s="217" t="s">
        <v>95</v>
      </c>
      <c r="E412" s="214"/>
      <c r="F412" s="216">
        <v>154.535</v>
      </c>
      <c r="G412" s="214"/>
      <c r="H412" s="214"/>
      <c r="I412" s="214"/>
      <c r="J412" s="214"/>
    </row>
    <row r="413" spans="1:10" ht="27" x14ac:dyDescent="0.3">
      <c r="A413" s="213" t="s">
        <v>395</v>
      </c>
      <c r="B413" s="213" t="s">
        <v>87</v>
      </c>
      <c r="C413" s="212" t="s">
        <v>394</v>
      </c>
      <c r="D413" s="208" t="s">
        <v>393</v>
      </c>
      <c r="E413" s="211" t="s">
        <v>90</v>
      </c>
      <c r="F413" s="210">
        <v>17.899000000000001</v>
      </c>
      <c r="G413" s="209"/>
      <c r="H413" s="209"/>
      <c r="I413" s="111">
        <f t="shared" ref="I413" si="53">(G413+H413)*F413</f>
        <v>0</v>
      </c>
      <c r="J413" s="208" t="s">
        <v>91</v>
      </c>
    </row>
    <row r="414" spans="1:10" ht="40.5" x14ac:dyDescent="0.3">
      <c r="A414" s="220"/>
      <c r="B414" s="224" t="s">
        <v>93</v>
      </c>
      <c r="C414" s="221" t="s">
        <v>5</v>
      </c>
      <c r="D414" s="223" t="s">
        <v>392</v>
      </c>
      <c r="E414" s="220"/>
      <c r="F414" s="222">
        <v>17.899000000000001</v>
      </c>
      <c r="G414" s="220"/>
      <c r="H414" s="220"/>
      <c r="I414" s="220"/>
      <c r="J414" s="220"/>
    </row>
    <row r="415" spans="1:10" x14ac:dyDescent="0.3">
      <c r="A415" s="214"/>
      <c r="B415" s="219" t="s">
        <v>93</v>
      </c>
      <c r="C415" s="218" t="s">
        <v>5</v>
      </c>
      <c r="D415" s="217" t="s">
        <v>95</v>
      </c>
      <c r="E415" s="214"/>
      <c r="F415" s="216">
        <v>17.899000000000001</v>
      </c>
      <c r="G415" s="214"/>
      <c r="H415" s="214"/>
      <c r="I415" s="214"/>
      <c r="J415" s="214"/>
    </row>
    <row r="416" spans="1:10" ht="27" x14ac:dyDescent="0.3">
      <c r="A416" s="213" t="s">
        <v>391</v>
      </c>
      <c r="B416" s="213" t="s">
        <v>87</v>
      </c>
      <c r="C416" s="212" t="s">
        <v>390</v>
      </c>
      <c r="D416" s="208" t="s">
        <v>389</v>
      </c>
      <c r="E416" s="211" t="s">
        <v>169</v>
      </c>
      <c r="F416" s="210">
        <v>172.60499999999999</v>
      </c>
      <c r="G416" s="209"/>
      <c r="H416" s="209"/>
      <c r="I416" s="111">
        <f t="shared" ref="I416" si="54">(G416+H416)*F416</f>
        <v>0</v>
      </c>
      <c r="J416" s="208" t="s">
        <v>91</v>
      </c>
    </row>
    <row r="417" spans="1:10" ht="27" x14ac:dyDescent="0.3">
      <c r="A417" s="220"/>
      <c r="B417" s="224" t="s">
        <v>93</v>
      </c>
      <c r="C417" s="221" t="s">
        <v>5</v>
      </c>
      <c r="D417" s="223" t="s">
        <v>385</v>
      </c>
      <c r="E417" s="220"/>
      <c r="F417" s="222">
        <v>172.60499999999999</v>
      </c>
      <c r="G417" s="220"/>
      <c r="H417" s="220"/>
      <c r="I417" s="220"/>
      <c r="J417" s="220"/>
    </row>
    <row r="418" spans="1:10" x14ac:dyDescent="0.3">
      <c r="A418" s="214"/>
      <c r="B418" s="219" t="s">
        <v>93</v>
      </c>
      <c r="C418" s="218" t="s">
        <v>5</v>
      </c>
      <c r="D418" s="217" t="s">
        <v>95</v>
      </c>
      <c r="E418" s="214"/>
      <c r="F418" s="216">
        <v>172.60499999999999</v>
      </c>
      <c r="G418" s="214"/>
      <c r="H418" s="214"/>
      <c r="I418" s="214"/>
      <c r="J418" s="214"/>
    </row>
    <row r="419" spans="1:10" ht="40.5" x14ac:dyDescent="0.3">
      <c r="A419" s="213" t="s">
        <v>388</v>
      </c>
      <c r="B419" s="213" t="s">
        <v>87</v>
      </c>
      <c r="C419" s="212" t="s">
        <v>387</v>
      </c>
      <c r="D419" s="208" t="s">
        <v>386</v>
      </c>
      <c r="E419" s="211" t="s">
        <v>169</v>
      </c>
      <c r="F419" s="210">
        <v>172.60499999999999</v>
      </c>
      <c r="G419" s="209"/>
      <c r="H419" s="209"/>
      <c r="I419" s="111">
        <f t="shared" ref="I419" si="55">(G419+H419)*F419</f>
        <v>0</v>
      </c>
      <c r="J419" s="208" t="s">
        <v>91</v>
      </c>
    </row>
    <row r="420" spans="1:10" ht="27" x14ac:dyDescent="0.3">
      <c r="A420" s="220"/>
      <c r="B420" s="224" t="s">
        <v>93</v>
      </c>
      <c r="C420" s="221" t="s">
        <v>5</v>
      </c>
      <c r="D420" s="223" t="s">
        <v>385</v>
      </c>
      <c r="E420" s="220"/>
      <c r="F420" s="222">
        <v>172.60499999999999</v>
      </c>
      <c r="G420" s="220"/>
      <c r="H420" s="220"/>
      <c r="I420" s="220"/>
      <c r="J420" s="220"/>
    </row>
    <row r="421" spans="1:10" x14ac:dyDescent="0.3">
      <c r="A421" s="214"/>
      <c r="B421" s="219" t="s">
        <v>93</v>
      </c>
      <c r="C421" s="218" t="s">
        <v>5</v>
      </c>
      <c r="D421" s="217" t="s">
        <v>95</v>
      </c>
      <c r="E421" s="214"/>
      <c r="F421" s="216">
        <v>172.60499999999999</v>
      </c>
      <c r="G421" s="214"/>
      <c r="H421" s="214"/>
      <c r="I421" s="214"/>
      <c r="J421" s="214"/>
    </row>
    <row r="422" spans="1:10" ht="40.5" x14ac:dyDescent="0.3">
      <c r="A422" s="213" t="s">
        <v>384</v>
      </c>
      <c r="B422" s="213" t="s">
        <v>87</v>
      </c>
      <c r="C422" s="212" t="s">
        <v>383</v>
      </c>
      <c r="D422" s="208" t="s">
        <v>382</v>
      </c>
      <c r="E422" s="211" t="s">
        <v>153</v>
      </c>
      <c r="F422" s="210">
        <v>2.1480000000000001</v>
      </c>
      <c r="G422" s="209"/>
      <c r="H422" s="209"/>
      <c r="I422" s="111">
        <f t="shared" ref="I422" si="56">(G422+H422)*F422</f>
        <v>0</v>
      </c>
      <c r="J422" s="208" t="s">
        <v>91</v>
      </c>
    </row>
    <row r="423" spans="1:10" ht="40.5" x14ac:dyDescent="0.3">
      <c r="A423" s="236"/>
      <c r="B423" s="224" t="s">
        <v>93</v>
      </c>
      <c r="C423" s="237" t="s">
        <v>5</v>
      </c>
      <c r="D423" s="238" t="s">
        <v>330</v>
      </c>
      <c r="E423" s="236"/>
      <c r="F423" s="237" t="s">
        <v>5</v>
      </c>
      <c r="G423" s="236"/>
      <c r="H423" s="236"/>
      <c r="I423" s="236"/>
      <c r="J423" s="236"/>
    </row>
    <row r="424" spans="1:10" x14ac:dyDescent="0.3">
      <c r="A424" s="220"/>
      <c r="B424" s="224" t="s">
        <v>93</v>
      </c>
      <c r="C424" s="221" t="s">
        <v>5</v>
      </c>
      <c r="D424" s="223" t="s">
        <v>381</v>
      </c>
      <c r="E424" s="220"/>
      <c r="F424" s="222">
        <v>2.1480000000000001</v>
      </c>
      <c r="G424" s="220"/>
      <c r="H424" s="220"/>
      <c r="I424" s="220"/>
      <c r="J424" s="220"/>
    </row>
    <row r="425" spans="1:10" x14ac:dyDescent="0.3">
      <c r="A425" s="214"/>
      <c r="B425" s="224" t="s">
        <v>93</v>
      </c>
      <c r="C425" s="215" t="s">
        <v>5</v>
      </c>
      <c r="D425" s="235" t="s">
        <v>95</v>
      </c>
      <c r="E425" s="214"/>
      <c r="F425" s="234">
        <v>2.1480000000000001</v>
      </c>
      <c r="G425" s="214"/>
      <c r="H425" s="214"/>
      <c r="I425" s="214"/>
      <c r="J425" s="214"/>
    </row>
    <row r="426" spans="1:10" ht="15" x14ac:dyDescent="0.3">
      <c r="A426" s="239"/>
      <c r="B426" s="243" t="s">
        <v>69</v>
      </c>
      <c r="C426" s="242" t="s">
        <v>92</v>
      </c>
      <c r="D426" s="242" t="s">
        <v>380</v>
      </c>
      <c r="E426" s="239"/>
      <c r="F426" s="239"/>
      <c r="G426" s="239"/>
      <c r="H426" s="239"/>
      <c r="I426" s="241">
        <f>SUM(I427:I493)</f>
        <v>0</v>
      </c>
      <c r="J426" s="239"/>
    </row>
    <row r="427" spans="1:10" ht="27" x14ac:dyDescent="0.3">
      <c r="A427" s="213" t="s">
        <v>379</v>
      </c>
      <c r="B427" s="213" t="s">
        <v>87</v>
      </c>
      <c r="C427" s="212" t="s">
        <v>378</v>
      </c>
      <c r="D427" s="208" t="s">
        <v>377</v>
      </c>
      <c r="E427" s="211" t="s">
        <v>90</v>
      </c>
      <c r="F427" s="210">
        <v>118.782</v>
      </c>
      <c r="G427" s="209"/>
      <c r="H427" s="209"/>
      <c r="I427" s="111">
        <f t="shared" ref="I427" si="57">(G427+H427)*F427</f>
        <v>0</v>
      </c>
      <c r="J427" s="208" t="s">
        <v>91</v>
      </c>
    </row>
    <row r="428" spans="1:10" x14ac:dyDescent="0.3">
      <c r="A428" s="236"/>
      <c r="B428" s="224" t="s">
        <v>93</v>
      </c>
      <c r="C428" s="237" t="s">
        <v>5</v>
      </c>
      <c r="D428" s="238" t="s">
        <v>367</v>
      </c>
      <c r="E428" s="236"/>
      <c r="F428" s="237" t="s">
        <v>5</v>
      </c>
      <c r="G428" s="236"/>
      <c r="H428" s="236"/>
      <c r="I428" s="236"/>
      <c r="J428" s="236"/>
    </row>
    <row r="429" spans="1:10" x14ac:dyDescent="0.3">
      <c r="A429" s="220"/>
      <c r="B429" s="224" t="s">
        <v>93</v>
      </c>
      <c r="C429" s="221" t="s">
        <v>5</v>
      </c>
      <c r="D429" s="223" t="s">
        <v>376</v>
      </c>
      <c r="E429" s="220"/>
      <c r="F429" s="222">
        <v>61.134</v>
      </c>
      <c r="G429" s="220"/>
      <c r="H429" s="220"/>
      <c r="I429" s="220"/>
      <c r="J429" s="220"/>
    </row>
    <row r="430" spans="1:10" ht="54" x14ac:dyDescent="0.3">
      <c r="A430" s="220"/>
      <c r="B430" s="224" t="s">
        <v>93</v>
      </c>
      <c r="C430" s="221" t="s">
        <v>5</v>
      </c>
      <c r="D430" s="223" t="s">
        <v>375</v>
      </c>
      <c r="E430" s="220"/>
      <c r="F430" s="222">
        <v>-2.569</v>
      </c>
      <c r="G430" s="220"/>
      <c r="H430" s="220"/>
      <c r="I430" s="220"/>
      <c r="J430" s="220"/>
    </row>
    <row r="431" spans="1:10" x14ac:dyDescent="0.3">
      <c r="A431" s="246"/>
      <c r="B431" s="224" t="s">
        <v>93</v>
      </c>
      <c r="C431" s="247" t="s">
        <v>5</v>
      </c>
      <c r="D431" s="249" t="s">
        <v>374</v>
      </c>
      <c r="E431" s="246"/>
      <c r="F431" s="248">
        <v>58.564999999999998</v>
      </c>
      <c r="G431" s="246"/>
      <c r="H431" s="246"/>
      <c r="I431" s="246"/>
      <c r="J431" s="246"/>
    </row>
    <row r="432" spans="1:10" x14ac:dyDescent="0.3">
      <c r="A432" s="236"/>
      <c r="B432" s="224" t="s">
        <v>93</v>
      </c>
      <c r="C432" s="237" t="s">
        <v>5</v>
      </c>
      <c r="D432" s="238" t="s">
        <v>365</v>
      </c>
      <c r="E432" s="236"/>
      <c r="F432" s="237" t="s">
        <v>5</v>
      </c>
      <c r="G432" s="236"/>
      <c r="H432" s="236"/>
      <c r="I432" s="236"/>
      <c r="J432" s="236"/>
    </row>
    <row r="433" spans="1:10" ht="40.5" x14ac:dyDescent="0.3">
      <c r="A433" s="220"/>
      <c r="B433" s="224" t="s">
        <v>93</v>
      </c>
      <c r="C433" s="221" t="s">
        <v>5</v>
      </c>
      <c r="D433" s="223" t="s">
        <v>373</v>
      </c>
      <c r="E433" s="220"/>
      <c r="F433" s="222">
        <v>60.216999999999999</v>
      </c>
      <c r="G433" s="220"/>
      <c r="H433" s="220"/>
      <c r="I433" s="220"/>
      <c r="J433" s="220"/>
    </row>
    <row r="434" spans="1:10" x14ac:dyDescent="0.3">
      <c r="A434" s="246"/>
      <c r="B434" s="224" t="s">
        <v>93</v>
      </c>
      <c r="C434" s="247" t="s">
        <v>5</v>
      </c>
      <c r="D434" s="249" t="s">
        <v>372</v>
      </c>
      <c r="E434" s="246"/>
      <c r="F434" s="248">
        <v>60.216999999999999</v>
      </c>
      <c r="G434" s="246"/>
      <c r="H434" s="246"/>
      <c r="I434" s="246"/>
      <c r="J434" s="246"/>
    </row>
    <row r="435" spans="1:10" x14ac:dyDescent="0.3">
      <c r="A435" s="214"/>
      <c r="B435" s="219" t="s">
        <v>93</v>
      </c>
      <c r="C435" s="218" t="s">
        <v>5</v>
      </c>
      <c r="D435" s="217" t="s">
        <v>95</v>
      </c>
      <c r="E435" s="214"/>
      <c r="F435" s="216">
        <v>118.782</v>
      </c>
      <c r="G435" s="214"/>
      <c r="H435" s="214"/>
      <c r="I435" s="214"/>
      <c r="J435" s="214"/>
    </row>
    <row r="436" spans="1:10" ht="27" x14ac:dyDescent="0.3">
      <c r="A436" s="213" t="s">
        <v>370</v>
      </c>
      <c r="B436" s="213" t="s">
        <v>87</v>
      </c>
      <c r="C436" s="212" t="s">
        <v>369</v>
      </c>
      <c r="D436" s="208" t="s">
        <v>368</v>
      </c>
      <c r="E436" s="211" t="s">
        <v>169</v>
      </c>
      <c r="F436" s="210">
        <v>522.46100000000001</v>
      </c>
      <c r="G436" s="209"/>
      <c r="H436" s="209"/>
      <c r="I436" s="111">
        <f t="shared" ref="I436" si="58">(G436+H436)*F436</f>
        <v>0</v>
      </c>
      <c r="J436" s="208" t="s">
        <v>91</v>
      </c>
    </row>
    <row r="437" spans="1:10" x14ac:dyDescent="0.3">
      <c r="A437" s="236"/>
      <c r="B437" s="224" t="s">
        <v>93</v>
      </c>
      <c r="C437" s="237" t="s">
        <v>5</v>
      </c>
      <c r="D437" s="238" t="s">
        <v>367</v>
      </c>
      <c r="E437" s="236"/>
      <c r="F437" s="237" t="s">
        <v>5</v>
      </c>
      <c r="G437" s="236"/>
      <c r="H437" s="236"/>
      <c r="I437" s="236"/>
      <c r="J437" s="236"/>
    </row>
    <row r="438" spans="1:10" x14ac:dyDescent="0.3">
      <c r="A438" s="220"/>
      <c r="B438" s="224" t="s">
        <v>93</v>
      </c>
      <c r="C438" s="221" t="s">
        <v>5</v>
      </c>
      <c r="D438" s="223" t="s">
        <v>366</v>
      </c>
      <c r="E438" s="220"/>
      <c r="F438" s="222">
        <v>258.78899999999999</v>
      </c>
      <c r="G438" s="220"/>
      <c r="H438" s="220"/>
      <c r="I438" s="220"/>
      <c r="J438" s="220"/>
    </row>
    <row r="439" spans="1:10" x14ac:dyDescent="0.3">
      <c r="A439" s="236"/>
      <c r="B439" s="224" t="s">
        <v>93</v>
      </c>
      <c r="C439" s="237" t="s">
        <v>5</v>
      </c>
      <c r="D439" s="238" t="s">
        <v>365</v>
      </c>
      <c r="E439" s="236"/>
      <c r="F439" s="237" t="s">
        <v>5</v>
      </c>
      <c r="G439" s="236"/>
      <c r="H439" s="236"/>
      <c r="I439" s="236"/>
      <c r="J439" s="236"/>
    </row>
    <row r="440" spans="1:10" x14ac:dyDescent="0.3">
      <c r="A440" s="220"/>
      <c r="B440" s="224" t="s">
        <v>93</v>
      </c>
      <c r="C440" s="221" t="s">
        <v>5</v>
      </c>
      <c r="D440" s="223" t="s">
        <v>364</v>
      </c>
      <c r="E440" s="220"/>
      <c r="F440" s="222">
        <v>263.67200000000003</v>
      </c>
      <c r="G440" s="220"/>
      <c r="H440" s="220"/>
      <c r="I440" s="220"/>
      <c r="J440" s="220"/>
    </row>
    <row r="441" spans="1:10" x14ac:dyDescent="0.3">
      <c r="A441" s="214"/>
      <c r="B441" s="219" t="s">
        <v>93</v>
      </c>
      <c r="C441" s="218" t="s">
        <v>5</v>
      </c>
      <c r="D441" s="217" t="s">
        <v>95</v>
      </c>
      <c r="E441" s="214"/>
      <c r="F441" s="216">
        <v>522.46100000000001</v>
      </c>
      <c r="G441" s="214"/>
      <c r="H441" s="214"/>
      <c r="I441" s="214"/>
      <c r="J441" s="214"/>
    </row>
    <row r="442" spans="1:10" ht="27" x14ac:dyDescent="0.3">
      <c r="A442" s="213" t="s">
        <v>231</v>
      </c>
      <c r="B442" s="213" t="s">
        <v>87</v>
      </c>
      <c r="C442" s="212" t="s">
        <v>363</v>
      </c>
      <c r="D442" s="208" t="s">
        <v>362</v>
      </c>
      <c r="E442" s="211" t="s">
        <v>153</v>
      </c>
      <c r="F442" s="210">
        <v>14.254</v>
      </c>
      <c r="G442" s="209"/>
      <c r="H442" s="209"/>
      <c r="I442" s="111">
        <f t="shared" ref="I442" si="59">(G442+H442)*F442</f>
        <v>0</v>
      </c>
      <c r="J442" s="208" t="s">
        <v>91</v>
      </c>
    </row>
    <row r="443" spans="1:10" ht="40.5" x14ac:dyDescent="0.3">
      <c r="A443" s="236"/>
      <c r="B443" s="224" t="s">
        <v>93</v>
      </c>
      <c r="C443" s="237" t="s">
        <v>5</v>
      </c>
      <c r="D443" s="238" t="s">
        <v>330</v>
      </c>
      <c r="E443" s="236"/>
      <c r="F443" s="237" t="s">
        <v>5</v>
      </c>
      <c r="G443" s="236"/>
      <c r="H443" s="236"/>
      <c r="I443" s="236"/>
      <c r="J443" s="236"/>
    </row>
    <row r="444" spans="1:10" x14ac:dyDescent="0.3">
      <c r="A444" s="220"/>
      <c r="B444" s="224" t="s">
        <v>93</v>
      </c>
      <c r="C444" s="221" t="s">
        <v>5</v>
      </c>
      <c r="D444" s="223" t="s">
        <v>361</v>
      </c>
      <c r="E444" s="220"/>
      <c r="F444" s="222">
        <v>14.254</v>
      </c>
      <c r="G444" s="220"/>
      <c r="H444" s="220"/>
      <c r="I444" s="220"/>
      <c r="J444" s="220"/>
    </row>
    <row r="445" spans="1:10" x14ac:dyDescent="0.3">
      <c r="A445" s="214"/>
      <c r="B445" s="219" t="s">
        <v>93</v>
      </c>
      <c r="C445" s="218" t="s">
        <v>5</v>
      </c>
      <c r="D445" s="217" t="s">
        <v>95</v>
      </c>
      <c r="E445" s="214"/>
      <c r="F445" s="216">
        <v>14.254</v>
      </c>
      <c r="G445" s="214"/>
      <c r="H445" s="214"/>
      <c r="I445" s="214"/>
      <c r="J445" s="214"/>
    </row>
    <row r="446" spans="1:10" ht="27" x14ac:dyDescent="0.3">
      <c r="A446" s="213" t="s">
        <v>360</v>
      </c>
      <c r="B446" s="213" t="s">
        <v>87</v>
      </c>
      <c r="C446" s="212" t="s">
        <v>359</v>
      </c>
      <c r="D446" s="208" t="s">
        <v>358</v>
      </c>
      <c r="E446" s="211" t="s">
        <v>169</v>
      </c>
      <c r="F446" s="210">
        <v>23.16</v>
      </c>
      <c r="G446" s="209"/>
      <c r="H446" s="209"/>
      <c r="I446" s="111">
        <f t="shared" ref="I446" si="60">(G446+H446)*F446</f>
        <v>0</v>
      </c>
      <c r="J446" s="208" t="s">
        <v>5</v>
      </c>
    </row>
    <row r="447" spans="1:10" x14ac:dyDescent="0.3">
      <c r="A447" s="236"/>
      <c r="B447" s="224" t="s">
        <v>93</v>
      </c>
      <c r="C447" s="237" t="s">
        <v>5</v>
      </c>
      <c r="D447" s="238" t="s">
        <v>357</v>
      </c>
      <c r="E447" s="236"/>
      <c r="F447" s="237" t="s">
        <v>5</v>
      </c>
      <c r="G447" s="236"/>
      <c r="H447" s="236"/>
      <c r="I447" s="236"/>
      <c r="J447" s="236"/>
    </row>
    <row r="448" spans="1:10" ht="27" x14ac:dyDescent="0.3">
      <c r="A448" s="220"/>
      <c r="B448" s="224" t="s">
        <v>93</v>
      </c>
      <c r="C448" s="221" t="s">
        <v>5</v>
      </c>
      <c r="D448" s="223" t="s">
        <v>356</v>
      </c>
      <c r="E448" s="220"/>
      <c r="F448" s="222">
        <v>9.9640000000000004</v>
      </c>
      <c r="G448" s="220"/>
      <c r="H448" s="220"/>
      <c r="I448" s="220"/>
      <c r="J448" s="220"/>
    </row>
    <row r="449" spans="1:10" x14ac:dyDescent="0.3">
      <c r="A449" s="236"/>
      <c r="B449" s="224" t="s">
        <v>93</v>
      </c>
      <c r="C449" s="237" t="s">
        <v>5</v>
      </c>
      <c r="D449" s="238" t="s">
        <v>355</v>
      </c>
      <c r="E449" s="236"/>
      <c r="F449" s="237" t="s">
        <v>5</v>
      </c>
      <c r="G449" s="236"/>
      <c r="H449" s="236"/>
      <c r="I449" s="236"/>
      <c r="J449" s="236"/>
    </row>
    <row r="450" spans="1:10" x14ac:dyDescent="0.3">
      <c r="A450" s="220"/>
      <c r="B450" s="224" t="s">
        <v>93</v>
      </c>
      <c r="C450" s="221" t="s">
        <v>5</v>
      </c>
      <c r="D450" s="223" t="s">
        <v>354</v>
      </c>
      <c r="E450" s="220"/>
      <c r="F450" s="222">
        <v>13.196</v>
      </c>
      <c r="G450" s="220"/>
      <c r="H450" s="220"/>
      <c r="I450" s="220"/>
      <c r="J450" s="220"/>
    </row>
    <row r="451" spans="1:10" x14ac:dyDescent="0.3">
      <c r="A451" s="214"/>
      <c r="B451" s="219" t="s">
        <v>93</v>
      </c>
      <c r="C451" s="218" t="s">
        <v>5</v>
      </c>
      <c r="D451" s="217" t="s">
        <v>95</v>
      </c>
      <c r="E451" s="214"/>
      <c r="F451" s="216">
        <v>23.16</v>
      </c>
      <c r="G451" s="214"/>
      <c r="H451" s="214"/>
      <c r="I451" s="214"/>
      <c r="J451" s="214"/>
    </row>
    <row r="452" spans="1:10" ht="27" x14ac:dyDescent="0.3">
      <c r="A452" s="213" t="s">
        <v>353</v>
      </c>
      <c r="B452" s="213" t="s">
        <v>87</v>
      </c>
      <c r="C452" s="212" t="s">
        <v>352</v>
      </c>
      <c r="D452" s="208" t="s">
        <v>351</v>
      </c>
      <c r="E452" s="211" t="s">
        <v>90</v>
      </c>
      <c r="F452" s="210">
        <v>8.577</v>
      </c>
      <c r="G452" s="209"/>
      <c r="H452" s="209"/>
      <c r="I452" s="111">
        <f t="shared" ref="I452" si="61">(G452+H452)*F452</f>
        <v>0</v>
      </c>
      <c r="J452" s="208" t="s">
        <v>91</v>
      </c>
    </row>
    <row r="453" spans="1:10" x14ac:dyDescent="0.3">
      <c r="A453" s="236"/>
      <c r="B453" s="224" t="s">
        <v>93</v>
      </c>
      <c r="C453" s="237" t="s">
        <v>5</v>
      </c>
      <c r="D453" s="238" t="s">
        <v>343</v>
      </c>
      <c r="E453" s="236"/>
      <c r="F453" s="237" t="s">
        <v>5</v>
      </c>
      <c r="G453" s="236"/>
      <c r="H453" s="236"/>
      <c r="I453" s="236"/>
      <c r="J453" s="236"/>
    </row>
    <row r="454" spans="1:10" ht="27" x14ac:dyDescent="0.3">
      <c r="A454" s="220"/>
      <c r="B454" s="224" t="s">
        <v>93</v>
      </c>
      <c r="C454" s="221" t="s">
        <v>5</v>
      </c>
      <c r="D454" s="223" t="s">
        <v>350</v>
      </c>
      <c r="E454" s="220"/>
      <c r="F454" s="222">
        <v>8.577</v>
      </c>
      <c r="G454" s="220"/>
      <c r="H454" s="220"/>
      <c r="I454" s="220"/>
      <c r="J454" s="220"/>
    </row>
    <row r="455" spans="1:10" x14ac:dyDescent="0.3">
      <c r="A455" s="214"/>
      <c r="B455" s="219" t="s">
        <v>93</v>
      </c>
      <c r="C455" s="218" t="s">
        <v>5</v>
      </c>
      <c r="D455" s="217" t="s">
        <v>95</v>
      </c>
      <c r="E455" s="214"/>
      <c r="F455" s="216">
        <v>8.577</v>
      </c>
      <c r="G455" s="214"/>
      <c r="H455" s="214"/>
      <c r="I455" s="214"/>
      <c r="J455" s="214"/>
    </row>
    <row r="456" spans="1:10" ht="27" x14ac:dyDescent="0.3">
      <c r="A456" s="213" t="s">
        <v>349</v>
      </c>
      <c r="B456" s="213" t="s">
        <v>87</v>
      </c>
      <c r="C456" s="212" t="s">
        <v>348</v>
      </c>
      <c r="D456" s="208" t="s">
        <v>347</v>
      </c>
      <c r="E456" s="211" t="s">
        <v>169</v>
      </c>
      <c r="F456" s="210">
        <v>70.346000000000004</v>
      </c>
      <c r="G456" s="209"/>
      <c r="H456" s="209"/>
      <c r="I456" s="111">
        <f t="shared" ref="I456" si="62">(G456+H456)*F456</f>
        <v>0</v>
      </c>
      <c r="J456" s="208" t="s">
        <v>91</v>
      </c>
    </row>
    <row r="457" spans="1:10" x14ac:dyDescent="0.3">
      <c r="A457" s="236"/>
      <c r="B457" s="224" t="s">
        <v>93</v>
      </c>
      <c r="C457" s="237" t="s">
        <v>5</v>
      </c>
      <c r="D457" s="238" t="s">
        <v>343</v>
      </c>
      <c r="E457" s="236"/>
      <c r="F457" s="237" t="s">
        <v>5</v>
      </c>
      <c r="G457" s="236"/>
      <c r="H457" s="236"/>
      <c r="I457" s="236"/>
      <c r="J457" s="236"/>
    </row>
    <row r="458" spans="1:10" ht="27" x14ac:dyDescent="0.3">
      <c r="A458" s="220"/>
      <c r="B458" s="224" t="s">
        <v>93</v>
      </c>
      <c r="C458" s="221" t="s">
        <v>5</v>
      </c>
      <c r="D458" s="223" t="s">
        <v>342</v>
      </c>
      <c r="E458" s="220"/>
      <c r="F458" s="222">
        <v>70.346000000000004</v>
      </c>
      <c r="G458" s="220"/>
      <c r="H458" s="220"/>
      <c r="I458" s="220"/>
      <c r="J458" s="220"/>
    </row>
    <row r="459" spans="1:10" x14ac:dyDescent="0.3">
      <c r="A459" s="214"/>
      <c r="B459" s="219" t="s">
        <v>93</v>
      </c>
      <c r="C459" s="218" t="s">
        <v>5</v>
      </c>
      <c r="D459" s="217" t="s">
        <v>95</v>
      </c>
      <c r="E459" s="214"/>
      <c r="F459" s="216">
        <v>70.346000000000004</v>
      </c>
      <c r="G459" s="214"/>
      <c r="H459" s="214"/>
      <c r="I459" s="214"/>
      <c r="J459" s="214"/>
    </row>
    <row r="460" spans="1:10" ht="27" x14ac:dyDescent="0.3">
      <c r="A460" s="213" t="s">
        <v>346</v>
      </c>
      <c r="B460" s="213" t="s">
        <v>87</v>
      </c>
      <c r="C460" s="212" t="s">
        <v>345</v>
      </c>
      <c r="D460" s="208" t="s">
        <v>344</v>
      </c>
      <c r="E460" s="211" t="s">
        <v>169</v>
      </c>
      <c r="F460" s="210">
        <v>70.346000000000004</v>
      </c>
      <c r="G460" s="209"/>
      <c r="H460" s="209"/>
      <c r="I460" s="111">
        <f t="shared" ref="I460" si="63">(G460+H460)*F460</f>
        <v>0</v>
      </c>
      <c r="J460" s="208" t="s">
        <v>91</v>
      </c>
    </row>
    <row r="461" spans="1:10" x14ac:dyDescent="0.3">
      <c r="A461" s="236"/>
      <c r="B461" s="224" t="s">
        <v>93</v>
      </c>
      <c r="C461" s="237" t="s">
        <v>5</v>
      </c>
      <c r="D461" s="238" t="s">
        <v>343</v>
      </c>
      <c r="E461" s="236"/>
      <c r="F461" s="237" t="s">
        <v>5</v>
      </c>
      <c r="G461" s="236"/>
      <c r="H461" s="236"/>
      <c r="I461" s="236"/>
      <c r="J461" s="236"/>
    </row>
    <row r="462" spans="1:10" ht="27" x14ac:dyDescent="0.3">
      <c r="A462" s="220"/>
      <c r="B462" s="224" t="s">
        <v>93</v>
      </c>
      <c r="C462" s="221" t="s">
        <v>5</v>
      </c>
      <c r="D462" s="223" t="s">
        <v>342</v>
      </c>
      <c r="E462" s="220"/>
      <c r="F462" s="222">
        <v>70.346000000000004</v>
      </c>
      <c r="G462" s="220"/>
      <c r="H462" s="220"/>
      <c r="I462" s="220"/>
      <c r="J462" s="220"/>
    </row>
    <row r="463" spans="1:10" x14ac:dyDescent="0.3">
      <c r="A463" s="214"/>
      <c r="B463" s="219" t="s">
        <v>93</v>
      </c>
      <c r="C463" s="218" t="s">
        <v>5</v>
      </c>
      <c r="D463" s="217" t="s">
        <v>95</v>
      </c>
      <c r="E463" s="214"/>
      <c r="F463" s="216">
        <v>70.346000000000004</v>
      </c>
      <c r="G463" s="214"/>
      <c r="H463" s="214"/>
      <c r="I463" s="214"/>
      <c r="J463" s="214"/>
    </row>
    <row r="464" spans="1:10" ht="27" x14ac:dyDescent="0.3">
      <c r="A464" s="213" t="s">
        <v>341</v>
      </c>
      <c r="B464" s="213" t="s">
        <v>87</v>
      </c>
      <c r="C464" s="212" t="s">
        <v>340</v>
      </c>
      <c r="D464" s="208" t="s">
        <v>339</v>
      </c>
      <c r="E464" s="211" t="s">
        <v>153</v>
      </c>
      <c r="F464" s="210">
        <v>1.0289999999999999</v>
      </c>
      <c r="G464" s="209"/>
      <c r="H464" s="209"/>
      <c r="I464" s="111">
        <f t="shared" ref="I464" si="64">(G464+H464)*F464</f>
        <v>0</v>
      </c>
      <c r="J464" s="208" t="s">
        <v>91</v>
      </c>
    </row>
    <row r="465" spans="1:10" ht="40.5" x14ac:dyDescent="0.3">
      <c r="A465" s="236"/>
      <c r="B465" s="224" t="s">
        <v>93</v>
      </c>
      <c r="C465" s="237" t="s">
        <v>5</v>
      </c>
      <c r="D465" s="238" t="s">
        <v>330</v>
      </c>
      <c r="E465" s="236"/>
      <c r="F465" s="237" t="s">
        <v>5</v>
      </c>
      <c r="G465" s="236"/>
      <c r="H465" s="236"/>
      <c r="I465" s="236"/>
      <c r="J465" s="236"/>
    </row>
    <row r="466" spans="1:10" x14ac:dyDescent="0.3">
      <c r="A466" s="220"/>
      <c r="B466" s="224" t="s">
        <v>93</v>
      </c>
      <c r="C466" s="221" t="s">
        <v>5</v>
      </c>
      <c r="D466" s="223" t="s">
        <v>338</v>
      </c>
      <c r="E466" s="220"/>
      <c r="F466" s="222">
        <v>1.0289999999999999</v>
      </c>
      <c r="G466" s="220"/>
      <c r="H466" s="220"/>
      <c r="I466" s="220"/>
      <c r="J466" s="220"/>
    </row>
    <row r="467" spans="1:10" x14ac:dyDescent="0.3">
      <c r="A467" s="214"/>
      <c r="B467" s="219" t="s">
        <v>93</v>
      </c>
      <c r="C467" s="218" t="s">
        <v>5</v>
      </c>
      <c r="D467" s="217" t="s">
        <v>95</v>
      </c>
      <c r="E467" s="214"/>
      <c r="F467" s="216">
        <v>1.0289999999999999</v>
      </c>
      <c r="G467" s="214"/>
      <c r="H467" s="214"/>
      <c r="I467" s="214"/>
      <c r="J467" s="214"/>
    </row>
    <row r="468" spans="1:10" ht="27" x14ac:dyDescent="0.3">
      <c r="A468" s="213" t="s">
        <v>337</v>
      </c>
      <c r="B468" s="213" t="s">
        <v>87</v>
      </c>
      <c r="C468" s="212" t="s">
        <v>336</v>
      </c>
      <c r="D468" s="208" t="s">
        <v>335</v>
      </c>
      <c r="E468" s="211" t="s">
        <v>90</v>
      </c>
      <c r="F468" s="210">
        <v>2.4689999999999999</v>
      </c>
      <c r="G468" s="209"/>
      <c r="H468" s="209"/>
      <c r="I468" s="111">
        <f t="shared" ref="I468" si="65">(G468+H468)*F468</f>
        <v>0</v>
      </c>
      <c r="J468" s="208" t="s">
        <v>91</v>
      </c>
    </row>
    <row r="469" spans="1:10" x14ac:dyDescent="0.3">
      <c r="A469" s="236"/>
      <c r="B469" s="224" t="s">
        <v>93</v>
      </c>
      <c r="C469" s="237" t="s">
        <v>5</v>
      </c>
      <c r="D469" s="238" t="s">
        <v>322</v>
      </c>
      <c r="E469" s="236"/>
      <c r="F469" s="237" t="s">
        <v>5</v>
      </c>
      <c r="G469" s="236"/>
      <c r="H469" s="236"/>
      <c r="I469" s="236"/>
      <c r="J469" s="236"/>
    </row>
    <row r="470" spans="1:10" ht="27" x14ac:dyDescent="0.3">
      <c r="A470" s="220"/>
      <c r="B470" s="224" t="s">
        <v>93</v>
      </c>
      <c r="C470" s="221" t="s">
        <v>5</v>
      </c>
      <c r="D470" s="223" t="s">
        <v>334</v>
      </c>
      <c r="E470" s="220"/>
      <c r="F470" s="222">
        <v>2.4689999999999999</v>
      </c>
      <c r="G470" s="220"/>
      <c r="H470" s="220"/>
      <c r="I470" s="220"/>
      <c r="J470" s="220"/>
    </row>
    <row r="471" spans="1:10" x14ac:dyDescent="0.3">
      <c r="A471" s="214"/>
      <c r="B471" s="219" t="s">
        <v>93</v>
      </c>
      <c r="C471" s="218" t="s">
        <v>5</v>
      </c>
      <c r="D471" s="217" t="s">
        <v>95</v>
      </c>
      <c r="E471" s="214"/>
      <c r="F471" s="216">
        <v>2.4689999999999999</v>
      </c>
      <c r="G471" s="214"/>
      <c r="H471" s="214"/>
      <c r="I471" s="214"/>
      <c r="J471" s="214"/>
    </row>
    <row r="472" spans="1:10" ht="27" x14ac:dyDescent="0.3">
      <c r="A472" s="213" t="s">
        <v>333</v>
      </c>
      <c r="B472" s="213" t="s">
        <v>87</v>
      </c>
      <c r="C472" s="212" t="s">
        <v>332</v>
      </c>
      <c r="D472" s="208" t="s">
        <v>331</v>
      </c>
      <c r="E472" s="211" t="s">
        <v>153</v>
      </c>
      <c r="F472" s="210">
        <v>0.29599999999999999</v>
      </c>
      <c r="G472" s="209"/>
      <c r="H472" s="209"/>
      <c r="I472" s="111">
        <f t="shared" ref="I472" si="66">(G472+H472)*F472</f>
        <v>0</v>
      </c>
      <c r="J472" s="208" t="s">
        <v>91</v>
      </c>
    </row>
    <row r="473" spans="1:10" ht="40.5" x14ac:dyDescent="0.3">
      <c r="A473" s="236"/>
      <c r="B473" s="224" t="s">
        <v>93</v>
      </c>
      <c r="C473" s="237" t="s">
        <v>5</v>
      </c>
      <c r="D473" s="238" t="s">
        <v>330</v>
      </c>
      <c r="E473" s="236"/>
      <c r="F473" s="237" t="s">
        <v>5</v>
      </c>
      <c r="G473" s="236"/>
      <c r="H473" s="236"/>
      <c r="I473" s="236"/>
      <c r="J473" s="236"/>
    </row>
    <row r="474" spans="1:10" x14ac:dyDescent="0.3">
      <c r="A474" s="220"/>
      <c r="B474" s="224" t="s">
        <v>93</v>
      </c>
      <c r="C474" s="221" t="s">
        <v>5</v>
      </c>
      <c r="D474" s="223" t="s">
        <v>329</v>
      </c>
      <c r="E474" s="220"/>
      <c r="F474" s="222">
        <v>0.29599999999999999</v>
      </c>
      <c r="G474" s="220"/>
      <c r="H474" s="220"/>
      <c r="I474" s="220"/>
      <c r="J474" s="220"/>
    </row>
    <row r="475" spans="1:10" x14ac:dyDescent="0.3">
      <c r="A475" s="214"/>
      <c r="B475" s="219" t="s">
        <v>93</v>
      </c>
      <c r="C475" s="218" t="s">
        <v>5</v>
      </c>
      <c r="D475" s="217" t="s">
        <v>95</v>
      </c>
      <c r="E475" s="214"/>
      <c r="F475" s="216">
        <v>0.29599999999999999</v>
      </c>
      <c r="G475" s="214"/>
      <c r="H475" s="214"/>
      <c r="I475" s="214"/>
      <c r="J475" s="214"/>
    </row>
    <row r="476" spans="1:10" ht="27" x14ac:dyDescent="0.3">
      <c r="A476" s="213" t="s">
        <v>328</v>
      </c>
      <c r="B476" s="213" t="s">
        <v>87</v>
      </c>
      <c r="C476" s="212" t="s">
        <v>327</v>
      </c>
      <c r="D476" s="208" t="s">
        <v>326</v>
      </c>
      <c r="E476" s="211" t="s">
        <v>169</v>
      </c>
      <c r="F476" s="210">
        <v>19.797999999999998</v>
      </c>
      <c r="G476" s="209"/>
      <c r="H476" s="209"/>
      <c r="I476" s="111">
        <f t="shared" ref="I476" si="67">(G476+H476)*F476</f>
        <v>0</v>
      </c>
      <c r="J476" s="208" t="s">
        <v>91</v>
      </c>
    </row>
    <row r="477" spans="1:10" x14ac:dyDescent="0.3">
      <c r="A477" s="236"/>
      <c r="B477" s="224" t="s">
        <v>93</v>
      </c>
      <c r="C477" s="237" t="s">
        <v>5</v>
      </c>
      <c r="D477" s="238" t="s">
        <v>322</v>
      </c>
      <c r="E477" s="236"/>
      <c r="F477" s="237" t="s">
        <v>5</v>
      </c>
      <c r="G477" s="236"/>
      <c r="H477" s="236"/>
      <c r="I477" s="236"/>
      <c r="J477" s="236"/>
    </row>
    <row r="478" spans="1:10" x14ac:dyDescent="0.3">
      <c r="A478" s="220"/>
      <c r="B478" s="224" t="s">
        <v>93</v>
      </c>
      <c r="C478" s="221" t="s">
        <v>5</v>
      </c>
      <c r="D478" s="223" t="s">
        <v>321</v>
      </c>
      <c r="E478" s="220"/>
      <c r="F478" s="222">
        <v>11.351000000000001</v>
      </c>
      <c r="G478" s="220"/>
      <c r="H478" s="220"/>
      <c r="I478" s="220"/>
      <c r="J478" s="220"/>
    </row>
    <row r="479" spans="1:10" x14ac:dyDescent="0.3">
      <c r="A479" s="220"/>
      <c r="B479" s="224" t="s">
        <v>93</v>
      </c>
      <c r="C479" s="221" t="s">
        <v>5</v>
      </c>
      <c r="D479" s="223" t="s">
        <v>320</v>
      </c>
      <c r="E479" s="220"/>
      <c r="F479" s="222">
        <v>4.34</v>
      </c>
      <c r="G479" s="220"/>
      <c r="H479" s="220"/>
      <c r="I479" s="220"/>
      <c r="J479" s="220"/>
    </row>
    <row r="480" spans="1:10" x14ac:dyDescent="0.3">
      <c r="A480" s="220"/>
      <c r="B480" s="224" t="s">
        <v>93</v>
      </c>
      <c r="C480" s="221" t="s">
        <v>5</v>
      </c>
      <c r="D480" s="223" t="s">
        <v>319</v>
      </c>
      <c r="E480" s="220"/>
      <c r="F480" s="222">
        <v>4.1070000000000002</v>
      </c>
      <c r="G480" s="220"/>
      <c r="H480" s="220"/>
      <c r="I480" s="220"/>
      <c r="J480" s="220"/>
    </row>
    <row r="481" spans="1:10" x14ac:dyDescent="0.3">
      <c r="A481" s="214"/>
      <c r="B481" s="219" t="s">
        <v>93</v>
      </c>
      <c r="C481" s="218" t="s">
        <v>5</v>
      </c>
      <c r="D481" s="217" t="s">
        <v>95</v>
      </c>
      <c r="E481" s="214"/>
      <c r="F481" s="216">
        <v>19.797999999999998</v>
      </c>
      <c r="G481" s="214"/>
      <c r="H481" s="214"/>
      <c r="I481" s="214"/>
      <c r="J481" s="214"/>
    </row>
    <row r="482" spans="1:10" ht="27" x14ac:dyDescent="0.3">
      <c r="A482" s="213" t="s">
        <v>325</v>
      </c>
      <c r="B482" s="213" t="s">
        <v>87</v>
      </c>
      <c r="C482" s="212" t="s">
        <v>324</v>
      </c>
      <c r="D482" s="208" t="s">
        <v>323</v>
      </c>
      <c r="E482" s="211" t="s">
        <v>169</v>
      </c>
      <c r="F482" s="210">
        <v>19.797999999999998</v>
      </c>
      <c r="G482" s="209"/>
      <c r="H482" s="209"/>
      <c r="I482" s="111">
        <f t="shared" ref="I482" si="68">(G482+H482)*F482</f>
        <v>0</v>
      </c>
      <c r="J482" s="208" t="s">
        <v>91</v>
      </c>
    </row>
    <row r="483" spans="1:10" x14ac:dyDescent="0.3">
      <c r="A483" s="236"/>
      <c r="B483" s="224" t="s">
        <v>93</v>
      </c>
      <c r="C483" s="237" t="s">
        <v>5</v>
      </c>
      <c r="D483" s="238" t="s">
        <v>322</v>
      </c>
      <c r="E483" s="236"/>
      <c r="F483" s="237" t="s">
        <v>5</v>
      </c>
      <c r="G483" s="236"/>
      <c r="H483" s="236"/>
      <c r="I483" s="236"/>
      <c r="J483" s="236"/>
    </row>
    <row r="484" spans="1:10" x14ac:dyDescent="0.3">
      <c r="A484" s="220"/>
      <c r="B484" s="224" t="s">
        <v>93</v>
      </c>
      <c r="C484" s="221" t="s">
        <v>5</v>
      </c>
      <c r="D484" s="223" t="s">
        <v>321</v>
      </c>
      <c r="E484" s="220"/>
      <c r="F484" s="222">
        <v>11.351000000000001</v>
      </c>
      <c r="G484" s="220"/>
      <c r="H484" s="220"/>
      <c r="I484" s="220"/>
      <c r="J484" s="220"/>
    </row>
    <row r="485" spans="1:10" x14ac:dyDescent="0.3">
      <c r="A485" s="220"/>
      <c r="B485" s="224" t="s">
        <v>93</v>
      </c>
      <c r="C485" s="221" t="s">
        <v>5</v>
      </c>
      <c r="D485" s="223" t="s">
        <v>320</v>
      </c>
      <c r="E485" s="220"/>
      <c r="F485" s="222">
        <v>4.34</v>
      </c>
      <c r="G485" s="220"/>
      <c r="H485" s="220"/>
      <c r="I485" s="220"/>
      <c r="J485" s="220"/>
    </row>
    <row r="486" spans="1:10" x14ac:dyDescent="0.3">
      <c r="A486" s="220"/>
      <c r="B486" s="224" t="s">
        <v>93</v>
      </c>
      <c r="C486" s="221" t="s">
        <v>5</v>
      </c>
      <c r="D486" s="223" t="s">
        <v>319</v>
      </c>
      <c r="E486" s="220"/>
      <c r="F486" s="222">
        <v>4.1070000000000002</v>
      </c>
      <c r="G486" s="220"/>
      <c r="H486" s="220"/>
      <c r="I486" s="220"/>
      <c r="J486" s="220"/>
    </row>
    <row r="487" spans="1:10" x14ac:dyDescent="0.3">
      <c r="A487" s="214"/>
      <c r="B487" s="219" t="s">
        <v>93</v>
      </c>
      <c r="C487" s="218" t="s">
        <v>5</v>
      </c>
      <c r="D487" s="217" t="s">
        <v>95</v>
      </c>
      <c r="E487" s="214"/>
      <c r="F487" s="216">
        <v>19.797999999999998</v>
      </c>
      <c r="G487" s="214"/>
      <c r="H487" s="214"/>
      <c r="I487" s="214"/>
      <c r="J487" s="214"/>
    </row>
    <row r="488" spans="1:10" ht="27" x14ac:dyDescent="0.3">
      <c r="A488" s="213" t="s">
        <v>318</v>
      </c>
      <c r="B488" s="213" t="s">
        <v>87</v>
      </c>
      <c r="C488" s="212" t="s">
        <v>317</v>
      </c>
      <c r="D488" s="208" t="s">
        <v>316</v>
      </c>
      <c r="E488" s="211" t="s">
        <v>227</v>
      </c>
      <c r="F488" s="210">
        <v>1</v>
      </c>
      <c r="G488" s="209"/>
      <c r="H488" s="209"/>
      <c r="I488" s="111">
        <f t="shared" ref="I488" si="69">(G488+H488)*F488</f>
        <v>0</v>
      </c>
      <c r="J488" s="208" t="s">
        <v>91</v>
      </c>
    </row>
    <row r="489" spans="1:10" x14ac:dyDescent="0.3">
      <c r="A489" s="236"/>
      <c r="B489" s="224" t="s">
        <v>93</v>
      </c>
      <c r="C489" s="237" t="s">
        <v>5</v>
      </c>
      <c r="D489" s="238" t="s">
        <v>315</v>
      </c>
      <c r="E489" s="236"/>
      <c r="F489" s="237" t="s">
        <v>5</v>
      </c>
      <c r="G489" s="236"/>
      <c r="H489" s="236"/>
      <c r="I489" s="236"/>
      <c r="J489" s="236"/>
    </row>
    <row r="490" spans="1:10" x14ac:dyDescent="0.3">
      <c r="A490" s="220"/>
      <c r="B490" s="224" t="s">
        <v>93</v>
      </c>
      <c r="C490" s="221" t="s">
        <v>5</v>
      </c>
      <c r="D490" s="223" t="s">
        <v>74</v>
      </c>
      <c r="E490" s="220"/>
      <c r="F490" s="222">
        <v>1</v>
      </c>
      <c r="G490" s="220"/>
      <c r="H490" s="220"/>
      <c r="I490" s="220"/>
      <c r="J490" s="220"/>
    </row>
    <row r="491" spans="1:10" x14ac:dyDescent="0.3">
      <c r="A491" s="214"/>
      <c r="B491" s="219" t="s">
        <v>93</v>
      </c>
      <c r="C491" s="218" t="s">
        <v>5</v>
      </c>
      <c r="D491" s="217" t="s">
        <v>95</v>
      </c>
      <c r="E491" s="214"/>
      <c r="F491" s="216">
        <v>1</v>
      </c>
      <c r="G491" s="214"/>
      <c r="H491" s="214"/>
      <c r="I491" s="214"/>
      <c r="J491" s="214"/>
    </row>
    <row r="492" spans="1:10" ht="40.5" x14ac:dyDescent="0.3">
      <c r="A492" s="231" t="s">
        <v>314</v>
      </c>
      <c r="B492" s="231" t="s">
        <v>150</v>
      </c>
      <c r="C492" s="230" t="s">
        <v>313</v>
      </c>
      <c r="D492" s="225" t="s">
        <v>312</v>
      </c>
      <c r="E492" s="229" t="s">
        <v>227</v>
      </c>
      <c r="F492" s="228">
        <v>1</v>
      </c>
      <c r="G492" s="226"/>
      <c r="H492" s="227"/>
      <c r="I492" s="226">
        <f t="shared" ref="I492" si="70">(G492+H492)*F492</f>
        <v>0</v>
      </c>
      <c r="J492" s="225" t="s">
        <v>5</v>
      </c>
    </row>
    <row r="493" spans="1:10" ht="40.5" x14ac:dyDescent="0.3">
      <c r="A493" s="213" t="s">
        <v>311</v>
      </c>
      <c r="B493" s="213" t="s">
        <v>87</v>
      </c>
      <c r="C493" s="212" t="s">
        <v>310</v>
      </c>
      <c r="D493" s="208" t="s">
        <v>309</v>
      </c>
      <c r="E493" s="211" t="s">
        <v>270</v>
      </c>
      <c r="F493" s="210">
        <v>1</v>
      </c>
      <c r="G493" s="209"/>
      <c r="H493" s="209"/>
      <c r="I493" s="111">
        <f t="shared" ref="I493" si="71">(G493+H493)*F493</f>
        <v>0</v>
      </c>
      <c r="J493" s="208" t="s">
        <v>5</v>
      </c>
    </row>
    <row r="494" spans="1:10" ht="15" x14ac:dyDescent="0.3">
      <c r="A494" s="239"/>
      <c r="B494" s="243" t="s">
        <v>69</v>
      </c>
      <c r="C494" s="242" t="s">
        <v>308</v>
      </c>
      <c r="D494" s="242" t="s">
        <v>307</v>
      </c>
      <c r="E494" s="239"/>
      <c r="F494" s="239"/>
      <c r="G494" s="239"/>
      <c r="H494" s="239"/>
      <c r="I494" s="241">
        <f>SUM(I495:I529)</f>
        <v>0</v>
      </c>
      <c r="J494" s="239"/>
    </row>
    <row r="495" spans="1:10" ht="27" x14ac:dyDescent="0.3">
      <c r="A495" s="213" t="s">
        <v>166</v>
      </c>
      <c r="B495" s="213" t="s">
        <v>87</v>
      </c>
      <c r="C495" s="212" t="s">
        <v>306</v>
      </c>
      <c r="D495" s="208" t="s">
        <v>305</v>
      </c>
      <c r="E495" s="211" t="s">
        <v>169</v>
      </c>
      <c r="F495" s="210">
        <v>331.2</v>
      </c>
      <c r="G495" s="209"/>
      <c r="H495" s="209"/>
      <c r="I495" s="111">
        <f t="shared" ref="I495" si="72">(G495+H495)*F495</f>
        <v>0</v>
      </c>
      <c r="J495" s="208" t="s">
        <v>91</v>
      </c>
    </row>
    <row r="496" spans="1:10" x14ac:dyDescent="0.3">
      <c r="A496" s="236"/>
      <c r="B496" s="224" t="s">
        <v>93</v>
      </c>
      <c r="C496" s="237" t="s">
        <v>5</v>
      </c>
      <c r="D496" s="238" t="s">
        <v>304</v>
      </c>
      <c r="E496" s="236"/>
      <c r="F496" s="237" t="s">
        <v>5</v>
      </c>
      <c r="G496" s="236"/>
      <c r="H496" s="236"/>
      <c r="I496" s="236"/>
      <c r="J496" s="236"/>
    </row>
    <row r="497" spans="1:10" x14ac:dyDescent="0.3">
      <c r="A497" s="220"/>
      <c r="B497" s="224" t="s">
        <v>93</v>
      </c>
      <c r="C497" s="221" t="s">
        <v>5</v>
      </c>
      <c r="D497" s="223" t="s">
        <v>303</v>
      </c>
      <c r="E497" s="220"/>
      <c r="F497" s="222">
        <v>331.2</v>
      </c>
      <c r="G497" s="220"/>
      <c r="H497" s="220"/>
      <c r="I497" s="220"/>
      <c r="J497" s="220"/>
    </row>
    <row r="498" spans="1:10" x14ac:dyDescent="0.3">
      <c r="A498" s="214"/>
      <c r="B498" s="219" t="s">
        <v>93</v>
      </c>
      <c r="C498" s="218" t="s">
        <v>5</v>
      </c>
      <c r="D498" s="217" t="s">
        <v>95</v>
      </c>
      <c r="E498" s="214"/>
      <c r="F498" s="216">
        <v>331.2</v>
      </c>
      <c r="G498" s="214"/>
      <c r="H498" s="214"/>
      <c r="I498" s="214"/>
      <c r="J498" s="214"/>
    </row>
    <row r="499" spans="1:10" ht="40.5" x14ac:dyDescent="0.3">
      <c r="A499" s="213" t="s">
        <v>212</v>
      </c>
      <c r="B499" s="213" t="s">
        <v>87</v>
      </c>
      <c r="C499" s="212" t="s">
        <v>302</v>
      </c>
      <c r="D499" s="208" t="s">
        <v>301</v>
      </c>
      <c r="E499" s="211" t="s">
        <v>144</v>
      </c>
      <c r="F499" s="210">
        <v>83.558999999999997</v>
      </c>
      <c r="G499" s="209"/>
      <c r="H499" s="209"/>
      <c r="I499" s="111">
        <f t="shared" ref="I499" si="73">(G499+H499)*F499</f>
        <v>0</v>
      </c>
      <c r="J499" s="208" t="s">
        <v>91</v>
      </c>
    </row>
    <row r="500" spans="1:10" x14ac:dyDescent="0.3">
      <c r="A500" s="220"/>
      <c r="B500" s="224" t="s">
        <v>93</v>
      </c>
      <c r="C500" s="221" t="s">
        <v>5</v>
      </c>
      <c r="D500" s="223" t="s">
        <v>300</v>
      </c>
      <c r="E500" s="220"/>
      <c r="F500" s="222">
        <v>83.558999999999997</v>
      </c>
      <c r="G500" s="220"/>
      <c r="H500" s="220"/>
      <c r="I500" s="220"/>
      <c r="J500" s="220"/>
    </row>
    <row r="501" spans="1:10" x14ac:dyDescent="0.3">
      <c r="A501" s="214"/>
      <c r="B501" s="219" t="s">
        <v>93</v>
      </c>
      <c r="C501" s="218" t="s">
        <v>5</v>
      </c>
      <c r="D501" s="217" t="s">
        <v>95</v>
      </c>
      <c r="E501" s="214"/>
      <c r="F501" s="216">
        <v>83.558999999999997</v>
      </c>
      <c r="G501" s="214"/>
      <c r="H501" s="214"/>
      <c r="I501" s="214"/>
      <c r="J501" s="214"/>
    </row>
    <row r="502" spans="1:10" ht="54" x14ac:dyDescent="0.3">
      <c r="A502" s="213" t="s">
        <v>299</v>
      </c>
      <c r="B502" s="213" t="s">
        <v>87</v>
      </c>
      <c r="C502" s="212" t="s">
        <v>298</v>
      </c>
      <c r="D502" s="208" t="s">
        <v>297</v>
      </c>
      <c r="E502" s="211" t="s">
        <v>227</v>
      </c>
      <c r="F502" s="210">
        <v>1</v>
      </c>
      <c r="G502" s="209"/>
      <c r="H502" s="209"/>
      <c r="I502" s="111">
        <f t="shared" ref="I502" si="74">(G502+H502)*F502</f>
        <v>0</v>
      </c>
      <c r="J502" s="208" t="s">
        <v>5</v>
      </c>
    </row>
    <row r="503" spans="1:10" x14ac:dyDescent="0.3">
      <c r="A503" s="236"/>
      <c r="B503" s="224" t="s">
        <v>93</v>
      </c>
      <c r="C503" s="237" t="s">
        <v>5</v>
      </c>
      <c r="D503" s="238" t="s">
        <v>296</v>
      </c>
      <c r="E503" s="236"/>
      <c r="F503" s="237" t="s">
        <v>5</v>
      </c>
      <c r="G503" s="236"/>
      <c r="H503" s="236"/>
      <c r="I503" s="236"/>
      <c r="J503" s="236"/>
    </row>
    <row r="504" spans="1:10" x14ac:dyDescent="0.3">
      <c r="A504" s="220"/>
      <c r="B504" s="224" t="s">
        <v>93</v>
      </c>
      <c r="C504" s="221" t="s">
        <v>5</v>
      </c>
      <c r="D504" s="223" t="s">
        <v>74</v>
      </c>
      <c r="E504" s="220"/>
      <c r="F504" s="222">
        <v>1</v>
      </c>
      <c r="G504" s="220"/>
      <c r="H504" s="220"/>
      <c r="I504" s="220"/>
      <c r="J504" s="220"/>
    </row>
    <row r="505" spans="1:10" x14ac:dyDescent="0.3">
      <c r="A505" s="214"/>
      <c r="B505" s="219" t="s">
        <v>93</v>
      </c>
      <c r="C505" s="218" t="s">
        <v>5</v>
      </c>
      <c r="D505" s="217" t="s">
        <v>95</v>
      </c>
      <c r="E505" s="214"/>
      <c r="F505" s="216">
        <v>1</v>
      </c>
      <c r="G505" s="214"/>
      <c r="H505" s="214"/>
      <c r="I505" s="214"/>
      <c r="J505" s="214"/>
    </row>
    <row r="506" spans="1:10" ht="54" x14ac:dyDescent="0.3">
      <c r="A506" s="213" t="s">
        <v>295</v>
      </c>
      <c r="B506" s="213" t="s">
        <v>87</v>
      </c>
      <c r="C506" s="212" t="s">
        <v>294</v>
      </c>
      <c r="D506" s="208" t="s">
        <v>293</v>
      </c>
      <c r="E506" s="211" t="s">
        <v>227</v>
      </c>
      <c r="F506" s="210">
        <v>1</v>
      </c>
      <c r="G506" s="209"/>
      <c r="H506" s="209"/>
      <c r="I506" s="111">
        <f t="shared" ref="I506" si="75">(G506+H506)*F506</f>
        <v>0</v>
      </c>
      <c r="J506" s="208" t="s">
        <v>5</v>
      </c>
    </row>
    <row r="507" spans="1:10" x14ac:dyDescent="0.3">
      <c r="A507" s="236"/>
      <c r="B507" s="224" t="s">
        <v>93</v>
      </c>
      <c r="C507" s="237" t="s">
        <v>5</v>
      </c>
      <c r="D507" s="238" t="s">
        <v>292</v>
      </c>
      <c r="E507" s="236"/>
      <c r="F507" s="237" t="s">
        <v>5</v>
      </c>
      <c r="G507" s="236"/>
      <c r="H507" s="236"/>
      <c r="I507" s="236"/>
      <c r="J507" s="236"/>
    </row>
    <row r="508" spans="1:10" x14ac:dyDescent="0.3">
      <c r="A508" s="220"/>
      <c r="B508" s="224" t="s">
        <v>93</v>
      </c>
      <c r="C508" s="221" t="s">
        <v>5</v>
      </c>
      <c r="D508" s="223" t="s">
        <v>74</v>
      </c>
      <c r="E508" s="220"/>
      <c r="F508" s="222">
        <v>1</v>
      </c>
      <c r="G508" s="220"/>
      <c r="H508" s="220"/>
      <c r="I508" s="220"/>
      <c r="J508" s="220"/>
    </row>
    <row r="509" spans="1:10" x14ac:dyDescent="0.3">
      <c r="A509" s="214"/>
      <c r="B509" s="219" t="s">
        <v>93</v>
      </c>
      <c r="C509" s="218" t="s">
        <v>5</v>
      </c>
      <c r="D509" s="217" t="s">
        <v>95</v>
      </c>
      <c r="E509" s="214"/>
      <c r="F509" s="216">
        <v>1</v>
      </c>
      <c r="G509" s="214"/>
      <c r="H509" s="214"/>
      <c r="I509" s="214"/>
      <c r="J509" s="214"/>
    </row>
    <row r="510" spans="1:10" ht="54" x14ac:dyDescent="0.3">
      <c r="A510" s="213" t="s">
        <v>291</v>
      </c>
      <c r="B510" s="213" t="s">
        <v>87</v>
      </c>
      <c r="C510" s="212" t="s">
        <v>290</v>
      </c>
      <c r="D510" s="208" t="s">
        <v>289</v>
      </c>
      <c r="E510" s="211" t="s">
        <v>227</v>
      </c>
      <c r="F510" s="210">
        <v>1</v>
      </c>
      <c r="G510" s="209"/>
      <c r="H510" s="209"/>
      <c r="I510" s="111">
        <f t="shared" ref="I510" si="76">(G510+H510)*F510</f>
        <v>0</v>
      </c>
      <c r="J510" s="208" t="s">
        <v>5</v>
      </c>
    </row>
    <row r="511" spans="1:10" x14ac:dyDescent="0.3">
      <c r="A511" s="236"/>
      <c r="B511" s="224" t="s">
        <v>93</v>
      </c>
      <c r="C511" s="237" t="s">
        <v>5</v>
      </c>
      <c r="D511" s="238" t="s">
        <v>288</v>
      </c>
      <c r="E511" s="236"/>
      <c r="F511" s="237" t="s">
        <v>5</v>
      </c>
      <c r="G511" s="236"/>
      <c r="H511" s="236"/>
      <c r="I511" s="236"/>
      <c r="J511" s="236"/>
    </row>
    <row r="512" spans="1:10" x14ac:dyDescent="0.3">
      <c r="A512" s="220"/>
      <c r="B512" s="224" t="s">
        <v>93</v>
      </c>
      <c r="C512" s="221" t="s">
        <v>5</v>
      </c>
      <c r="D512" s="223" t="s">
        <v>74</v>
      </c>
      <c r="E512" s="220"/>
      <c r="F512" s="222">
        <v>1</v>
      </c>
      <c r="G512" s="220"/>
      <c r="H512" s="220"/>
      <c r="I512" s="220"/>
      <c r="J512" s="220"/>
    </row>
    <row r="513" spans="1:10" x14ac:dyDescent="0.3">
      <c r="A513" s="214"/>
      <c r="B513" s="219" t="s">
        <v>93</v>
      </c>
      <c r="C513" s="218" t="s">
        <v>5</v>
      </c>
      <c r="D513" s="217" t="s">
        <v>95</v>
      </c>
      <c r="E513" s="214"/>
      <c r="F513" s="216">
        <v>1</v>
      </c>
      <c r="G513" s="214"/>
      <c r="H513" s="214"/>
      <c r="I513" s="214"/>
      <c r="J513" s="214"/>
    </row>
    <row r="514" spans="1:10" ht="54" x14ac:dyDescent="0.3">
      <c r="A514" s="213" t="s">
        <v>287</v>
      </c>
      <c r="B514" s="213" t="s">
        <v>87</v>
      </c>
      <c r="C514" s="212" t="s">
        <v>286</v>
      </c>
      <c r="D514" s="208" t="s">
        <v>285</v>
      </c>
      <c r="E514" s="211" t="s">
        <v>227</v>
      </c>
      <c r="F514" s="210">
        <v>6</v>
      </c>
      <c r="G514" s="209"/>
      <c r="H514" s="209"/>
      <c r="I514" s="111">
        <f t="shared" ref="I514" si="77">(G514+H514)*F514</f>
        <v>0</v>
      </c>
      <c r="J514" s="208" t="s">
        <v>5</v>
      </c>
    </row>
    <row r="515" spans="1:10" x14ac:dyDescent="0.3">
      <c r="A515" s="236"/>
      <c r="B515" s="224" t="s">
        <v>93</v>
      </c>
      <c r="C515" s="237" t="s">
        <v>5</v>
      </c>
      <c r="D515" s="238" t="s">
        <v>277</v>
      </c>
      <c r="E515" s="236"/>
      <c r="F515" s="237" t="s">
        <v>5</v>
      </c>
      <c r="G515" s="236"/>
      <c r="H515" s="236"/>
      <c r="I515" s="236"/>
      <c r="J515" s="236"/>
    </row>
    <row r="516" spans="1:10" x14ac:dyDescent="0.3">
      <c r="A516" s="220"/>
      <c r="B516" s="224" t="s">
        <v>93</v>
      </c>
      <c r="C516" s="221" t="s">
        <v>5</v>
      </c>
      <c r="D516" s="223" t="s">
        <v>247</v>
      </c>
      <c r="E516" s="220"/>
      <c r="F516" s="222">
        <v>6</v>
      </c>
      <c r="G516" s="220"/>
      <c r="H516" s="220"/>
      <c r="I516" s="220"/>
      <c r="J516" s="220"/>
    </row>
    <row r="517" spans="1:10" x14ac:dyDescent="0.3">
      <c r="A517" s="214"/>
      <c r="B517" s="219" t="s">
        <v>93</v>
      </c>
      <c r="C517" s="218" t="s">
        <v>5</v>
      </c>
      <c r="D517" s="217" t="s">
        <v>95</v>
      </c>
      <c r="E517" s="214"/>
      <c r="F517" s="216">
        <v>6</v>
      </c>
      <c r="G517" s="214"/>
      <c r="H517" s="214"/>
      <c r="I517" s="214"/>
      <c r="J517" s="214"/>
    </row>
    <row r="518" spans="1:10" ht="54" x14ac:dyDescent="0.3">
      <c r="A518" s="213" t="s">
        <v>284</v>
      </c>
      <c r="B518" s="213" t="s">
        <v>87</v>
      </c>
      <c r="C518" s="212" t="s">
        <v>283</v>
      </c>
      <c r="D518" s="208" t="s">
        <v>282</v>
      </c>
      <c r="E518" s="211" t="s">
        <v>227</v>
      </c>
      <c r="F518" s="210">
        <v>1</v>
      </c>
      <c r="G518" s="209"/>
      <c r="H518" s="209"/>
      <c r="I518" s="111">
        <f t="shared" ref="I518" si="78">(G518+H518)*F518</f>
        <v>0</v>
      </c>
      <c r="J518" s="208" t="s">
        <v>5</v>
      </c>
    </row>
    <row r="519" spans="1:10" x14ac:dyDescent="0.3">
      <c r="A519" s="236"/>
      <c r="B519" s="224" t="s">
        <v>93</v>
      </c>
      <c r="C519" s="237" t="s">
        <v>5</v>
      </c>
      <c r="D519" s="238" t="s">
        <v>277</v>
      </c>
      <c r="E519" s="236"/>
      <c r="F519" s="237" t="s">
        <v>5</v>
      </c>
      <c r="G519" s="236"/>
      <c r="H519" s="236"/>
      <c r="I519" s="236"/>
      <c r="J519" s="236"/>
    </row>
    <row r="520" spans="1:10" x14ac:dyDescent="0.3">
      <c r="A520" s="220"/>
      <c r="B520" s="224" t="s">
        <v>93</v>
      </c>
      <c r="C520" s="221" t="s">
        <v>5</v>
      </c>
      <c r="D520" s="223" t="s">
        <v>74</v>
      </c>
      <c r="E520" s="220"/>
      <c r="F520" s="222">
        <v>1</v>
      </c>
      <c r="G520" s="220"/>
      <c r="H520" s="220"/>
      <c r="I520" s="220"/>
      <c r="J520" s="220"/>
    </row>
    <row r="521" spans="1:10" x14ac:dyDescent="0.3">
      <c r="A521" s="214"/>
      <c r="B521" s="219" t="s">
        <v>93</v>
      </c>
      <c r="C521" s="218" t="s">
        <v>5</v>
      </c>
      <c r="D521" s="217" t="s">
        <v>95</v>
      </c>
      <c r="E521" s="214"/>
      <c r="F521" s="216">
        <v>1</v>
      </c>
      <c r="G521" s="214"/>
      <c r="H521" s="214"/>
      <c r="I521" s="214"/>
      <c r="J521" s="214"/>
    </row>
    <row r="522" spans="1:10" ht="40.5" x14ac:dyDescent="0.3">
      <c r="A522" s="213" t="s">
        <v>281</v>
      </c>
      <c r="B522" s="213" t="s">
        <v>87</v>
      </c>
      <c r="C522" s="212" t="s">
        <v>280</v>
      </c>
      <c r="D522" s="208" t="s">
        <v>279</v>
      </c>
      <c r="E522" s="211" t="s">
        <v>227</v>
      </c>
      <c r="F522" s="210">
        <v>26</v>
      </c>
      <c r="G522" s="209"/>
      <c r="H522" s="209"/>
      <c r="I522" s="111">
        <f t="shared" ref="I522" si="79">(G522+H522)*F522</f>
        <v>0</v>
      </c>
      <c r="J522" s="208" t="s">
        <v>5</v>
      </c>
    </row>
    <row r="523" spans="1:10" x14ac:dyDescent="0.3">
      <c r="A523" s="236"/>
      <c r="B523" s="224" t="s">
        <v>93</v>
      </c>
      <c r="C523" s="237" t="s">
        <v>5</v>
      </c>
      <c r="D523" s="238" t="s">
        <v>278</v>
      </c>
      <c r="E523" s="236"/>
      <c r="F523" s="237" t="s">
        <v>5</v>
      </c>
      <c r="G523" s="236"/>
      <c r="H523" s="236"/>
      <c r="I523" s="236"/>
      <c r="J523" s="236"/>
    </row>
    <row r="524" spans="1:10" x14ac:dyDescent="0.3">
      <c r="A524" s="220"/>
      <c r="B524" s="224" t="s">
        <v>93</v>
      </c>
      <c r="C524" s="221" t="s">
        <v>5</v>
      </c>
      <c r="D524" s="223" t="s">
        <v>149</v>
      </c>
      <c r="E524" s="220"/>
      <c r="F524" s="222">
        <v>14</v>
      </c>
      <c r="G524" s="220"/>
      <c r="H524" s="220"/>
      <c r="I524" s="220"/>
      <c r="J524" s="220"/>
    </row>
    <row r="525" spans="1:10" x14ac:dyDescent="0.3">
      <c r="A525" s="236"/>
      <c r="B525" s="224" t="s">
        <v>93</v>
      </c>
      <c r="C525" s="237" t="s">
        <v>5</v>
      </c>
      <c r="D525" s="238" t="s">
        <v>277</v>
      </c>
      <c r="E525" s="236"/>
      <c r="F525" s="237" t="s">
        <v>5</v>
      </c>
      <c r="G525" s="236"/>
      <c r="H525" s="236"/>
      <c r="I525" s="236"/>
      <c r="J525" s="236"/>
    </row>
    <row r="526" spans="1:10" x14ac:dyDescent="0.3">
      <c r="A526" s="220"/>
      <c r="B526" s="224" t="s">
        <v>93</v>
      </c>
      <c r="C526" s="221" t="s">
        <v>5</v>
      </c>
      <c r="D526" s="223" t="s">
        <v>179</v>
      </c>
      <c r="E526" s="220"/>
      <c r="F526" s="222">
        <v>12</v>
      </c>
      <c r="G526" s="220"/>
      <c r="H526" s="220"/>
      <c r="I526" s="220"/>
      <c r="J526" s="220"/>
    </row>
    <row r="527" spans="1:10" x14ac:dyDescent="0.3">
      <c r="A527" s="214"/>
      <c r="B527" s="219" t="s">
        <v>93</v>
      </c>
      <c r="C527" s="218" t="s">
        <v>5</v>
      </c>
      <c r="D527" s="217" t="s">
        <v>95</v>
      </c>
      <c r="E527" s="214"/>
      <c r="F527" s="216">
        <v>26</v>
      </c>
      <c r="G527" s="214"/>
      <c r="H527" s="214"/>
      <c r="I527" s="214"/>
      <c r="J527" s="214"/>
    </row>
    <row r="528" spans="1:10" ht="27" x14ac:dyDescent="0.3">
      <c r="A528" s="213" t="s">
        <v>276</v>
      </c>
      <c r="B528" s="213" t="s">
        <v>87</v>
      </c>
      <c r="C528" s="212" t="s">
        <v>275</v>
      </c>
      <c r="D528" s="208" t="s">
        <v>274</v>
      </c>
      <c r="E528" s="211" t="s">
        <v>227</v>
      </c>
      <c r="F528" s="210">
        <v>38</v>
      </c>
      <c r="G528" s="209"/>
      <c r="H528" s="209"/>
      <c r="I528" s="111">
        <f t="shared" ref="I528:I529" si="80">(G528+H528)*F528</f>
        <v>0</v>
      </c>
      <c r="J528" s="208" t="s">
        <v>5</v>
      </c>
    </row>
    <row r="529" spans="1:10" ht="40.5" x14ac:dyDescent="0.3">
      <c r="A529" s="213" t="s">
        <v>273</v>
      </c>
      <c r="B529" s="213" t="s">
        <v>87</v>
      </c>
      <c r="C529" s="212" t="s">
        <v>272</v>
      </c>
      <c r="D529" s="208" t="s">
        <v>271</v>
      </c>
      <c r="E529" s="211" t="s">
        <v>270</v>
      </c>
      <c r="F529" s="210">
        <v>1</v>
      </c>
      <c r="G529" s="209"/>
      <c r="H529" s="209"/>
      <c r="I529" s="111">
        <f t="shared" si="80"/>
        <v>0</v>
      </c>
      <c r="J529" s="208" t="s">
        <v>5</v>
      </c>
    </row>
    <row r="530" spans="1:10" ht="15" x14ac:dyDescent="0.3">
      <c r="A530" s="239"/>
      <c r="B530" s="243" t="s">
        <v>69</v>
      </c>
      <c r="C530" s="242" t="s">
        <v>269</v>
      </c>
      <c r="D530" s="242" t="s">
        <v>268</v>
      </c>
      <c r="E530" s="239"/>
      <c r="F530" s="239"/>
      <c r="G530" s="239"/>
      <c r="H530" s="239"/>
      <c r="I530" s="241">
        <f>SUM(I531:I533)</f>
        <v>0</v>
      </c>
      <c r="J530" s="239"/>
    </row>
    <row r="531" spans="1:10" ht="27" x14ac:dyDescent="0.3">
      <c r="A531" s="213" t="s">
        <v>267</v>
      </c>
      <c r="B531" s="213" t="s">
        <v>87</v>
      </c>
      <c r="C531" s="212" t="s">
        <v>266</v>
      </c>
      <c r="D531" s="208" t="s">
        <v>265</v>
      </c>
      <c r="E531" s="211" t="s">
        <v>153</v>
      </c>
      <c r="F531" s="210">
        <v>0.56999999999999995</v>
      </c>
      <c r="G531" s="209"/>
      <c r="H531" s="209"/>
      <c r="I531" s="111">
        <f t="shared" ref="I531:I533" si="81">(G531+H531)*F531</f>
        <v>0</v>
      </c>
      <c r="J531" s="208" t="s">
        <v>91</v>
      </c>
    </row>
    <row r="532" spans="1:10" ht="27" x14ac:dyDescent="0.3">
      <c r="A532" s="213" t="s">
        <v>264</v>
      </c>
      <c r="B532" s="213" t="s">
        <v>87</v>
      </c>
      <c r="C532" s="212" t="s">
        <v>263</v>
      </c>
      <c r="D532" s="208" t="s">
        <v>262</v>
      </c>
      <c r="E532" s="211" t="s">
        <v>153</v>
      </c>
      <c r="F532" s="210">
        <v>0.56999999999999995</v>
      </c>
      <c r="G532" s="209"/>
      <c r="H532" s="209"/>
      <c r="I532" s="111">
        <f t="shared" si="81"/>
        <v>0</v>
      </c>
      <c r="J532" s="208" t="s">
        <v>5</v>
      </c>
    </row>
    <row r="533" spans="1:10" ht="27" x14ac:dyDescent="0.3">
      <c r="A533" s="213" t="s">
        <v>261</v>
      </c>
      <c r="B533" s="213" t="s">
        <v>87</v>
      </c>
      <c r="C533" s="212" t="s">
        <v>260</v>
      </c>
      <c r="D533" s="208" t="s">
        <v>259</v>
      </c>
      <c r="E533" s="211" t="s">
        <v>153</v>
      </c>
      <c r="F533" s="210">
        <v>0.56999999999999995</v>
      </c>
      <c r="G533" s="209"/>
      <c r="H533" s="209"/>
      <c r="I533" s="111">
        <f t="shared" si="81"/>
        <v>0</v>
      </c>
      <c r="J533" s="208" t="s">
        <v>91</v>
      </c>
    </row>
    <row r="534" spans="1:10" ht="15" x14ac:dyDescent="0.3">
      <c r="A534" s="239"/>
      <c r="B534" s="243" t="s">
        <v>69</v>
      </c>
      <c r="C534" s="242" t="s">
        <v>217</v>
      </c>
      <c r="D534" s="242" t="s">
        <v>218</v>
      </c>
      <c r="E534" s="239"/>
      <c r="F534" s="239"/>
      <c r="G534" s="239"/>
      <c r="H534" s="239"/>
      <c r="I534" s="241">
        <f>SUM(I535)</f>
        <v>0</v>
      </c>
      <c r="J534" s="239"/>
    </row>
    <row r="535" spans="1:10" ht="27" x14ac:dyDescent="0.3">
      <c r="A535" s="213" t="s">
        <v>258</v>
      </c>
      <c r="B535" s="213" t="s">
        <v>87</v>
      </c>
      <c r="C535" s="212" t="s">
        <v>257</v>
      </c>
      <c r="D535" s="208" t="s">
        <v>256</v>
      </c>
      <c r="E535" s="211" t="s">
        <v>153</v>
      </c>
      <c r="F535" s="210">
        <v>1113.2950000000001</v>
      </c>
      <c r="G535" s="209"/>
      <c r="H535" s="209"/>
      <c r="I535" s="111">
        <f t="shared" ref="I535" si="82">(G535+H535)*F535</f>
        <v>0</v>
      </c>
      <c r="J535" s="208" t="s">
        <v>91</v>
      </c>
    </row>
    <row r="536" spans="1:10" ht="18" x14ac:dyDescent="0.35">
      <c r="A536" s="239"/>
      <c r="B536" s="240" t="s">
        <v>69</v>
      </c>
      <c r="C536" s="245" t="s">
        <v>255</v>
      </c>
      <c r="D536" s="245" t="s">
        <v>254</v>
      </c>
      <c r="E536" s="239"/>
      <c r="F536" s="239"/>
      <c r="G536" s="239"/>
      <c r="H536" s="239"/>
      <c r="I536" s="244">
        <f>I537</f>
        <v>0</v>
      </c>
      <c r="J536" s="239"/>
    </row>
    <row r="537" spans="1:10" ht="15" x14ac:dyDescent="0.3">
      <c r="A537" s="239"/>
      <c r="B537" s="243" t="s">
        <v>69</v>
      </c>
      <c r="C537" s="242" t="s">
        <v>253</v>
      </c>
      <c r="D537" s="242" t="s">
        <v>252</v>
      </c>
      <c r="E537" s="239"/>
      <c r="F537" s="239"/>
      <c r="G537" s="239"/>
      <c r="H537" s="239"/>
      <c r="I537" s="241">
        <f>SUM(I538:I559)</f>
        <v>0</v>
      </c>
      <c r="J537" s="239"/>
    </row>
    <row r="538" spans="1:10" ht="27" x14ac:dyDescent="0.3">
      <c r="A538" s="213" t="s">
        <v>251</v>
      </c>
      <c r="B538" s="213" t="s">
        <v>87</v>
      </c>
      <c r="C538" s="212" t="s">
        <v>250</v>
      </c>
      <c r="D538" s="208" t="s">
        <v>249</v>
      </c>
      <c r="E538" s="211" t="s">
        <v>169</v>
      </c>
      <c r="F538" s="210">
        <v>274.23200000000003</v>
      </c>
      <c r="G538" s="209"/>
      <c r="H538" s="209"/>
      <c r="I538" s="111">
        <f t="shared" ref="I538" si="83">(G538+H538)*F538</f>
        <v>0</v>
      </c>
      <c r="J538" s="208" t="s">
        <v>5</v>
      </c>
    </row>
    <row r="539" spans="1:10" x14ac:dyDescent="0.3">
      <c r="A539" s="220"/>
      <c r="B539" s="224" t="s">
        <v>93</v>
      </c>
      <c r="C539" s="221" t="s">
        <v>5</v>
      </c>
      <c r="D539" s="223" t="s">
        <v>248</v>
      </c>
      <c r="E539" s="220"/>
      <c r="F539" s="222">
        <v>274.23200000000003</v>
      </c>
      <c r="G539" s="220"/>
      <c r="H539" s="220"/>
      <c r="I539" s="220"/>
      <c r="J539" s="220"/>
    </row>
    <row r="540" spans="1:10" x14ac:dyDescent="0.3">
      <c r="A540" s="214"/>
      <c r="B540" s="219" t="s">
        <v>93</v>
      </c>
      <c r="C540" s="218" t="s">
        <v>5</v>
      </c>
      <c r="D540" s="217" t="s">
        <v>95</v>
      </c>
      <c r="E540" s="214"/>
      <c r="F540" s="216">
        <v>274.23200000000003</v>
      </c>
      <c r="G540" s="214"/>
      <c r="H540" s="214"/>
      <c r="I540" s="214"/>
      <c r="J540" s="214"/>
    </row>
    <row r="541" spans="1:10" ht="27" x14ac:dyDescent="0.3">
      <c r="A541" s="231" t="s">
        <v>247</v>
      </c>
      <c r="B541" s="231" t="s">
        <v>150</v>
      </c>
      <c r="C541" s="230" t="s">
        <v>246</v>
      </c>
      <c r="D541" s="225" t="s">
        <v>245</v>
      </c>
      <c r="E541" s="229" t="s">
        <v>244</v>
      </c>
      <c r="F541" s="228">
        <v>164.54</v>
      </c>
      <c r="G541" s="226"/>
      <c r="H541" s="227"/>
      <c r="I541" s="226">
        <f t="shared" ref="I541" si="84">(G541+H541)*F541</f>
        <v>0</v>
      </c>
      <c r="J541" s="225" t="s">
        <v>5</v>
      </c>
    </row>
    <row r="542" spans="1:10" x14ac:dyDescent="0.3">
      <c r="A542" s="236"/>
      <c r="B542" s="224" t="s">
        <v>93</v>
      </c>
      <c r="C542" s="237" t="s">
        <v>5</v>
      </c>
      <c r="D542" s="238" t="s">
        <v>243</v>
      </c>
      <c r="E542" s="236"/>
      <c r="F542" s="237" t="s">
        <v>5</v>
      </c>
      <c r="G542" s="236"/>
      <c r="H542" s="236"/>
      <c r="I542" s="236"/>
      <c r="J542" s="236"/>
    </row>
    <row r="543" spans="1:10" x14ac:dyDescent="0.3">
      <c r="A543" s="220"/>
      <c r="B543" s="224" t="s">
        <v>93</v>
      </c>
      <c r="C543" s="221" t="s">
        <v>5</v>
      </c>
      <c r="D543" s="223" t="s">
        <v>242</v>
      </c>
      <c r="E543" s="220"/>
      <c r="F543" s="222">
        <v>109.693</v>
      </c>
      <c r="G543" s="220"/>
      <c r="H543" s="220"/>
      <c r="I543" s="220"/>
      <c r="J543" s="220"/>
    </row>
    <row r="544" spans="1:10" x14ac:dyDescent="0.3">
      <c r="A544" s="214"/>
      <c r="B544" s="224" t="s">
        <v>93</v>
      </c>
      <c r="C544" s="215" t="s">
        <v>5</v>
      </c>
      <c r="D544" s="235" t="s">
        <v>95</v>
      </c>
      <c r="E544" s="214"/>
      <c r="F544" s="234">
        <v>109.693</v>
      </c>
      <c r="G544" s="214"/>
      <c r="H544" s="214"/>
      <c r="I544" s="214"/>
      <c r="J544" s="214"/>
    </row>
    <row r="545" spans="1:10" x14ac:dyDescent="0.3">
      <c r="A545" s="220"/>
      <c r="B545" s="219" t="s">
        <v>93</v>
      </c>
      <c r="C545" s="220"/>
      <c r="D545" s="233" t="s">
        <v>241</v>
      </c>
      <c r="E545" s="220"/>
      <c r="F545" s="232">
        <v>164.54</v>
      </c>
      <c r="G545" s="220"/>
      <c r="H545" s="220"/>
      <c r="I545" s="220"/>
      <c r="J545" s="220"/>
    </row>
    <row r="546" spans="1:10" ht="27" x14ac:dyDescent="0.3">
      <c r="A546" s="213" t="s">
        <v>96</v>
      </c>
      <c r="B546" s="213" t="s">
        <v>87</v>
      </c>
      <c r="C546" s="212" t="s">
        <v>240</v>
      </c>
      <c r="D546" s="208" t="s">
        <v>239</v>
      </c>
      <c r="E546" s="211" t="s">
        <v>169</v>
      </c>
      <c r="F546" s="210">
        <v>822.69600000000003</v>
      </c>
      <c r="G546" s="209"/>
      <c r="H546" s="209"/>
      <c r="I546" s="111">
        <f t="shared" ref="I546" si="85">(G546+H546)*F546</f>
        <v>0</v>
      </c>
      <c r="J546" s="208" t="s">
        <v>91</v>
      </c>
    </row>
    <row r="547" spans="1:10" x14ac:dyDescent="0.3">
      <c r="A547" s="220"/>
      <c r="B547" s="224" t="s">
        <v>93</v>
      </c>
      <c r="C547" s="221" t="s">
        <v>5</v>
      </c>
      <c r="D547" s="223" t="s">
        <v>238</v>
      </c>
      <c r="E547" s="220"/>
      <c r="F547" s="222">
        <v>822.69600000000003</v>
      </c>
      <c r="G547" s="220"/>
      <c r="H547" s="220"/>
      <c r="I547" s="220"/>
      <c r="J547" s="220"/>
    </row>
    <row r="548" spans="1:10" x14ac:dyDescent="0.3">
      <c r="A548" s="214"/>
      <c r="B548" s="219" t="s">
        <v>93</v>
      </c>
      <c r="C548" s="218" t="s">
        <v>5</v>
      </c>
      <c r="D548" s="217" t="s">
        <v>95</v>
      </c>
      <c r="E548" s="214"/>
      <c r="F548" s="216">
        <v>822.69600000000003</v>
      </c>
      <c r="G548" s="214"/>
      <c r="H548" s="214"/>
      <c r="I548" s="214"/>
      <c r="J548" s="214"/>
    </row>
    <row r="549" spans="1:10" ht="54" x14ac:dyDescent="0.3">
      <c r="A549" s="231" t="s">
        <v>175</v>
      </c>
      <c r="B549" s="231" t="s">
        <v>150</v>
      </c>
      <c r="C549" s="230" t="s">
        <v>237</v>
      </c>
      <c r="D549" s="225" t="s">
        <v>236</v>
      </c>
      <c r="E549" s="229" t="s">
        <v>169</v>
      </c>
      <c r="F549" s="228">
        <v>362.67200000000003</v>
      </c>
      <c r="G549" s="226"/>
      <c r="H549" s="227"/>
      <c r="I549" s="226">
        <f t="shared" ref="I549" si="86">(G549+H549)*F549</f>
        <v>0</v>
      </c>
      <c r="J549" s="225" t="s">
        <v>5</v>
      </c>
    </row>
    <row r="550" spans="1:10" x14ac:dyDescent="0.3">
      <c r="A550" s="220"/>
      <c r="B550" s="224" t="s">
        <v>93</v>
      </c>
      <c r="C550" s="221" t="s">
        <v>5</v>
      </c>
      <c r="D550" s="223" t="s">
        <v>235</v>
      </c>
      <c r="E550" s="220"/>
      <c r="F550" s="222">
        <v>315.36700000000002</v>
      </c>
      <c r="G550" s="220"/>
      <c r="H550" s="220"/>
      <c r="I550" s="220"/>
      <c r="J550" s="220"/>
    </row>
    <row r="551" spans="1:10" x14ac:dyDescent="0.3">
      <c r="A551" s="214"/>
      <c r="B551" s="224" t="s">
        <v>93</v>
      </c>
      <c r="C551" s="215" t="s">
        <v>5</v>
      </c>
      <c r="D551" s="235" t="s">
        <v>95</v>
      </c>
      <c r="E551" s="214"/>
      <c r="F551" s="234">
        <v>315.36700000000002</v>
      </c>
      <c r="G551" s="214"/>
      <c r="H551" s="214"/>
      <c r="I551" s="214"/>
      <c r="J551" s="214"/>
    </row>
    <row r="552" spans="1:10" x14ac:dyDescent="0.3">
      <c r="A552" s="220"/>
      <c r="B552" s="219" t="s">
        <v>93</v>
      </c>
      <c r="C552" s="220"/>
      <c r="D552" s="233" t="s">
        <v>234</v>
      </c>
      <c r="E552" s="220"/>
      <c r="F552" s="232">
        <v>362.67200000000003</v>
      </c>
      <c r="G552" s="220"/>
      <c r="H552" s="220"/>
      <c r="I552" s="220"/>
      <c r="J552" s="220"/>
    </row>
    <row r="553" spans="1:10" ht="27" x14ac:dyDescent="0.3">
      <c r="A553" s="231" t="s">
        <v>149</v>
      </c>
      <c r="B553" s="231" t="s">
        <v>150</v>
      </c>
      <c r="C553" s="230" t="s">
        <v>233</v>
      </c>
      <c r="D553" s="225" t="s">
        <v>232</v>
      </c>
      <c r="E553" s="229" t="s">
        <v>169</v>
      </c>
      <c r="F553" s="228">
        <v>630.73400000000004</v>
      </c>
      <c r="G553" s="226"/>
      <c r="H553" s="227"/>
      <c r="I553" s="226">
        <f t="shared" ref="I553" si="87">(G553+H553)*F553</f>
        <v>0</v>
      </c>
      <c r="J553" s="225" t="s">
        <v>5</v>
      </c>
    </row>
    <row r="554" spans="1:10" x14ac:dyDescent="0.3">
      <c r="A554" s="220"/>
      <c r="B554" s="224" t="s">
        <v>93</v>
      </c>
      <c r="C554" s="221" t="s">
        <v>5</v>
      </c>
      <c r="D554" s="223" t="s">
        <v>230</v>
      </c>
      <c r="E554" s="220"/>
      <c r="F554" s="222">
        <v>630.73400000000004</v>
      </c>
      <c r="G554" s="220"/>
      <c r="H554" s="220"/>
      <c r="I554" s="220"/>
      <c r="J554" s="220"/>
    </row>
    <row r="555" spans="1:10" x14ac:dyDescent="0.3">
      <c r="A555" s="214"/>
      <c r="B555" s="219" t="s">
        <v>93</v>
      </c>
      <c r="C555" s="218" t="s">
        <v>5</v>
      </c>
      <c r="D555" s="217" t="s">
        <v>95</v>
      </c>
      <c r="E555" s="214"/>
      <c r="F555" s="216">
        <v>630.73400000000004</v>
      </c>
      <c r="G555" s="214"/>
      <c r="H555" s="214"/>
      <c r="I555" s="214"/>
      <c r="J555" s="214"/>
    </row>
    <row r="556" spans="1:10" ht="27" x14ac:dyDescent="0.3">
      <c r="A556" s="213" t="s">
        <v>179</v>
      </c>
      <c r="B556" s="213" t="s">
        <v>87</v>
      </c>
      <c r="C556" s="212" t="s">
        <v>229</v>
      </c>
      <c r="D556" s="208" t="s">
        <v>228</v>
      </c>
      <c r="E556" s="211" t="s">
        <v>227</v>
      </c>
      <c r="F556" s="210">
        <v>4</v>
      </c>
      <c r="G556" s="209"/>
      <c r="H556" s="209"/>
      <c r="I556" s="111">
        <f t="shared" ref="I556" si="88">(G556+H556)*F556</f>
        <v>0</v>
      </c>
      <c r="J556" s="208" t="s">
        <v>5</v>
      </c>
    </row>
    <row r="557" spans="1:10" x14ac:dyDescent="0.3">
      <c r="A557" s="220"/>
      <c r="B557" s="224" t="s">
        <v>93</v>
      </c>
      <c r="C557" s="221" t="s">
        <v>5</v>
      </c>
      <c r="D557" s="223" t="s">
        <v>92</v>
      </c>
      <c r="E557" s="220"/>
      <c r="F557" s="222">
        <v>4</v>
      </c>
      <c r="G557" s="220"/>
      <c r="H557" s="220"/>
      <c r="I557" s="220"/>
      <c r="J557" s="220"/>
    </row>
    <row r="558" spans="1:10" x14ac:dyDescent="0.3">
      <c r="A558" s="214"/>
      <c r="B558" s="219" t="s">
        <v>93</v>
      </c>
      <c r="C558" s="218" t="s">
        <v>5</v>
      </c>
      <c r="D558" s="217" t="s">
        <v>95</v>
      </c>
      <c r="E558" s="214"/>
      <c r="F558" s="216">
        <v>4</v>
      </c>
      <c r="G558" s="214"/>
      <c r="H558" s="214"/>
      <c r="I558" s="214"/>
      <c r="J558" s="214"/>
    </row>
    <row r="559" spans="1:10" ht="27" x14ac:dyDescent="0.3">
      <c r="A559" s="213" t="s">
        <v>226</v>
      </c>
      <c r="B559" s="213" t="s">
        <v>87</v>
      </c>
      <c r="C559" s="212" t="s">
        <v>225</v>
      </c>
      <c r="D559" s="208" t="s">
        <v>224</v>
      </c>
      <c r="E559" s="211" t="s">
        <v>223</v>
      </c>
      <c r="F559" s="210">
        <v>2147.2620000000002</v>
      </c>
      <c r="G559" s="209"/>
      <c r="H559" s="209"/>
      <c r="I559" s="111">
        <f t="shared" ref="I559" si="89">(G559+H559)*F559</f>
        <v>0</v>
      </c>
      <c r="J559" s="208" t="s">
        <v>91</v>
      </c>
    </row>
    <row r="560" spans="1:10" ht="22.9" customHeight="1" x14ac:dyDescent="0.3">
      <c r="A560" s="152" t="s">
        <v>3265</v>
      </c>
      <c r="B560" s="290"/>
      <c r="C560" s="290"/>
      <c r="D560" s="290"/>
      <c r="E560" s="290"/>
      <c r="F560" s="290"/>
      <c r="G560" s="290"/>
      <c r="I560" s="297">
        <f>I561+I628</f>
        <v>0</v>
      </c>
    </row>
    <row r="561" spans="1:10" ht="18" x14ac:dyDescent="0.35">
      <c r="A561" s="141"/>
      <c r="B561" s="142" t="s">
        <v>69</v>
      </c>
      <c r="C561" s="147" t="s">
        <v>84</v>
      </c>
      <c r="D561" s="147" t="s">
        <v>85</v>
      </c>
      <c r="E561" s="141"/>
      <c r="F561" s="141"/>
      <c r="G561" s="141"/>
      <c r="H561" s="141"/>
      <c r="I561" s="146">
        <f>I562+I626</f>
        <v>0</v>
      </c>
      <c r="J561" s="141"/>
    </row>
    <row r="562" spans="1:10" ht="15" x14ac:dyDescent="0.3">
      <c r="A562" s="141"/>
      <c r="B562" s="145" t="s">
        <v>69</v>
      </c>
      <c r="C562" s="144" t="s">
        <v>371</v>
      </c>
      <c r="D562" s="144" t="s">
        <v>499</v>
      </c>
      <c r="E562" s="141"/>
      <c r="F562" s="141"/>
      <c r="G562" s="141"/>
      <c r="H562" s="141"/>
      <c r="I562" s="143">
        <f>SUM(I563:I619)</f>
        <v>0</v>
      </c>
      <c r="J562" s="141"/>
    </row>
    <row r="563" spans="1:10" ht="40.5" x14ac:dyDescent="0.3">
      <c r="A563" s="115" t="s">
        <v>141</v>
      </c>
      <c r="B563" s="115" t="s">
        <v>87</v>
      </c>
      <c r="C563" s="114" t="s">
        <v>602</v>
      </c>
      <c r="D563" s="110" t="s">
        <v>601</v>
      </c>
      <c r="E563" s="113" t="s">
        <v>169</v>
      </c>
      <c r="F563" s="112">
        <v>26.553999999999998</v>
      </c>
      <c r="G563" s="111"/>
      <c r="H563" s="111"/>
      <c r="I563" s="111">
        <f t="shared" ref="I563" si="90">(G563+H563)*F563</f>
        <v>0</v>
      </c>
      <c r="J563" s="110" t="s">
        <v>91</v>
      </c>
    </row>
    <row r="564" spans="1:10" x14ac:dyDescent="0.3">
      <c r="A564" s="122"/>
      <c r="B564" s="126" t="s">
        <v>93</v>
      </c>
      <c r="C564" s="123" t="s">
        <v>5</v>
      </c>
      <c r="D564" s="125" t="s">
        <v>600</v>
      </c>
      <c r="E564" s="122"/>
      <c r="F564" s="124">
        <v>26.553999999999998</v>
      </c>
      <c r="G564" s="122"/>
      <c r="H564" s="122"/>
      <c r="I564" s="122"/>
      <c r="J564" s="122"/>
    </row>
    <row r="565" spans="1:10" x14ac:dyDescent="0.3">
      <c r="A565" s="116"/>
      <c r="B565" s="121" t="s">
        <v>93</v>
      </c>
      <c r="C565" s="120" t="s">
        <v>5</v>
      </c>
      <c r="D565" s="119" t="s">
        <v>95</v>
      </c>
      <c r="E565" s="116"/>
      <c r="F565" s="118">
        <v>26.553999999999998</v>
      </c>
      <c r="G565" s="116"/>
      <c r="H565" s="116"/>
      <c r="I565" s="116"/>
      <c r="J565" s="116"/>
    </row>
    <row r="566" spans="1:10" ht="40.5" x14ac:dyDescent="0.3">
      <c r="A566" s="115" t="s">
        <v>179</v>
      </c>
      <c r="B566" s="115" t="s">
        <v>87</v>
      </c>
      <c r="C566" s="114" t="s">
        <v>599</v>
      </c>
      <c r="D566" s="110" t="s">
        <v>598</v>
      </c>
      <c r="E566" s="113" t="s">
        <v>169</v>
      </c>
      <c r="F566" s="112">
        <v>154.88300000000001</v>
      </c>
      <c r="G566" s="111"/>
      <c r="H566" s="111"/>
      <c r="I566" s="111">
        <f t="shared" ref="I566" si="91">(G566+H566)*F566</f>
        <v>0</v>
      </c>
      <c r="J566" s="110" t="s">
        <v>91</v>
      </c>
    </row>
    <row r="567" spans="1:10" ht="40.5" x14ac:dyDescent="0.3">
      <c r="A567" s="122"/>
      <c r="B567" s="126" t="s">
        <v>93</v>
      </c>
      <c r="C567" s="123" t="s">
        <v>5</v>
      </c>
      <c r="D567" s="125" t="s">
        <v>597</v>
      </c>
      <c r="E567" s="122"/>
      <c r="F567" s="124">
        <v>118.083</v>
      </c>
      <c r="G567" s="122"/>
      <c r="H567" s="122"/>
      <c r="I567" s="122"/>
      <c r="J567" s="122"/>
    </row>
    <row r="568" spans="1:10" x14ac:dyDescent="0.3">
      <c r="A568" s="122"/>
      <c r="B568" s="126" t="s">
        <v>93</v>
      </c>
      <c r="C568" s="123" t="s">
        <v>5</v>
      </c>
      <c r="D568" s="125" t="s">
        <v>596</v>
      </c>
      <c r="E568" s="122"/>
      <c r="F568" s="124">
        <v>36.799999999999997</v>
      </c>
      <c r="G568" s="122"/>
      <c r="H568" s="122"/>
      <c r="I568" s="122"/>
      <c r="J568" s="122"/>
    </row>
    <row r="569" spans="1:10" x14ac:dyDescent="0.3">
      <c r="A569" s="116"/>
      <c r="B569" s="121" t="s">
        <v>93</v>
      </c>
      <c r="C569" s="120" t="s">
        <v>5</v>
      </c>
      <c r="D569" s="119" t="s">
        <v>95</v>
      </c>
      <c r="E569" s="116"/>
      <c r="F569" s="118">
        <v>154.88300000000001</v>
      </c>
      <c r="G569" s="116"/>
      <c r="H569" s="116"/>
      <c r="I569" s="116"/>
      <c r="J569" s="116"/>
    </row>
    <row r="570" spans="1:10" ht="40.5" x14ac:dyDescent="0.3">
      <c r="A570" s="115" t="s">
        <v>96</v>
      </c>
      <c r="B570" s="115" t="s">
        <v>87</v>
      </c>
      <c r="C570" s="114" t="s">
        <v>595</v>
      </c>
      <c r="D570" s="110" t="s">
        <v>594</v>
      </c>
      <c r="E570" s="113" t="s">
        <v>169</v>
      </c>
      <c r="F570" s="112">
        <v>8.7690000000000001</v>
      </c>
      <c r="G570" s="111"/>
      <c r="H570" s="111"/>
      <c r="I570" s="111">
        <f t="shared" ref="I570" si="92">(G570+H570)*F570</f>
        <v>0</v>
      </c>
      <c r="J570" s="110" t="s">
        <v>91</v>
      </c>
    </row>
    <row r="571" spans="1:10" x14ac:dyDescent="0.3">
      <c r="A571" s="122"/>
      <c r="B571" s="126" t="s">
        <v>93</v>
      </c>
      <c r="C571" s="123" t="s">
        <v>5</v>
      </c>
      <c r="D571" s="125" t="s">
        <v>593</v>
      </c>
      <c r="E571" s="122"/>
      <c r="F571" s="124">
        <v>8.7690000000000001</v>
      </c>
      <c r="G571" s="122"/>
      <c r="H571" s="122"/>
      <c r="I571" s="122"/>
      <c r="J571" s="122"/>
    </row>
    <row r="572" spans="1:10" x14ac:dyDescent="0.3">
      <c r="A572" s="116"/>
      <c r="B572" s="121" t="s">
        <v>93</v>
      </c>
      <c r="C572" s="120" t="s">
        <v>5</v>
      </c>
      <c r="D572" s="119" t="s">
        <v>95</v>
      </c>
      <c r="E572" s="116"/>
      <c r="F572" s="118">
        <v>8.7690000000000001</v>
      </c>
      <c r="G572" s="116"/>
      <c r="H572" s="116"/>
      <c r="I572" s="116"/>
      <c r="J572" s="116"/>
    </row>
    <row r="573" spans="1:10" ht="27" x14ac:dyDescent="0.3">
      <c r="A573" s="115" t="s">
        <v>92</v>
      </c>
      <c r="B573" s="115" t="s">
        <v>87</v>
      </c>
      <c r="C573" s="114" t="s">
        <v>592</v>
      </c>
      <c r="D573" s="110" t="s">
        <v>591</v>
      </c>
      <c r="E573" s="113" t="s">
        <v>90</v>
      </c>
      <c r="F573" s="112">
        <v>3.246</v>
      </c>
      <c r="G573" s="111"/>
      <c r="H573" s="111"/>
      <c r="I573" s="111">
        <f t="shared" ref="I573" si="93">(G573+H573)*F573</f>
        <v>0</v>
      </c>
      <c r="J573" s="110" t="s">
        <v>91</v>
      </c>
    </row>
    <row r="574" spans="1:10" x14ac:dyDescent="0.3">
      <c r="A574" s="138"/>
      <c r="B574" s="126" t="s">
        <v>93</v>
      </c>
      <c r="C574" s="139" t="s">
        <v>5</v>
      </c>
      <c r="D574" s="140" t="s">
        <v>456</v>
      </c>
      <c r="E574" s="138"/>
      <c r="F574" s="139" t="s">
        <v>5</v>
      </c>
      <c r="G574" s="138"/>
      <c r="H574" s="138"/>
      <c r="I574" s="138"/>
      <c r="J574" s="138"/>
    </row>
    <row r="575" spans="1:10" x14ac:dyDescent="0.3">
      <c r="A575" s="122"/>
      <c r="B575" s="126" t="s">
        <v>93</v>
      </c>
      <c r="C575" s="123" t="s">
        <v>5</v>
      </c>
      <c r="D575" s="125" t="s">
        <v>590</v>
      </c>
      <c r="E575" s="122"/>
      <c r="F575" s="124">
        <v>1.998</v>
      </c>
      <c r="G575" s="122"/>
      <c r="H575" s="122"/>
      <c r="I575" s="122"/>
      <c r="J575" s="122"/>
    </row>
    <row r="576" spans="1:10" x14ac:dyDescent="0.3">
      <c r="A576" s="138"/>
      <c r="B576" s="126" t="s">
        <v>93</v>
      </c>
      <c r="C576" s="139" t="s">
        <v>5</v>
      </c>
      <c r="D576" s="140" t="s">
        <v>322</v>
      </c>
      <c r="E576" s="138"/>
      <c r="F576" s="139" t="s">
        <v>5</v>
      </c>
      <c r="G576" s="138"/>
      <c r="H576" s="138"/>
      <c r="I576" s="138"/>
      <c r="J576" s="138"/>
    </row>
    <row r="577" spans="1:10" x14ac:dyDescent="0.3">
      <c r="A577" s="122"/>
      <c r="B577" s="126" t="s">
        <v>93</v>
      </c>
      <c r="C577" s="123" t="s">
        <v>5</v>
      </c>
      <c r="D577" s="125" t="s">
        <v>589</v>
      </c>
      <c r="E577" s="122"/>
      <c r="F577" s="124">
        <v>0.79200000000000004</v>
      </c>
      <c r="G577" s="122"/>
      <c r="H577" s="122"/>
      <c r="I577" s="122"/>
      <c r="J577" s="122"/>
    </row>
    <row r="578" spans="1:10" x14ac:dyDescent="0.3">
      <c r="A578" s="122"/>
      <c r="B578" s="126" t="s">
        <v>93</v>
      </c>
      <c r="C578" s="123" t="s">
        <v>5</v>
      </c>
      <c r="D578" s="125" t="s">
        <v>588</v>
      </c>
      <c r="E578" s="122"/>
      <c r="F578" s="124">
        <v>0.45600000000000002</v>
      </c>
      <c r="G578" s="122"/>
      <c r="H578" s="122"/>
      <c r="I578" s="122"/>
      <c r="J578" s="122"/>
    </row>
    <row r="579" spans="1:10" x14ac:dyDescent="0.3">
      <c r="A579" s="116"/>
      <c r="B579" s="121" t="s">
        <v>93</v>
      </c>
      <c r="C579" s="120" t="s">
        <v>5</v>
      </c>
      <c r="D579" s="119" t="s">
        <v>95</v>
      </c>
      <c r="E579" s="116"/>
      <c r="F579" s="118">
        <v>3.246</v>
      </c>
      <c r="G579" s="116"/>
      <c r="H579" s="116"/>
      <c r="I579" s="116"/>
      <c r="J579" s="116"/>
    </row>
    <row r="580" spans="1:10" ht="40.5" x14ac:dyDescent="0.3">
      <c r="A580" s="115" t="s">
        <v>251</v>
      </c>
      <c r="B580" s="115" t="s">
        <v>87</v>
      </c>
      <c r="C580" s="114" t="s">
        <v>587</v>
      </c>
      <c r="D580" s="110" t="s">
        <v>586</v>
      </c>
      <c r="E580" s="113" t="s">
        <v>90</v>
      </c>
      <c r="F580" s="112">
        <v>3.4</v>
      </c>
      <c r="G580" s="111"/>
      <c r="H580" s="111"/>
      <c r="I580" s="111">
        <f t="shared" ref="I580" si="94">(G580+H580)*F580</f>
        <v>0</v>
      </c>
      <c r="J580" s="110" t="s">
        <v>5</v>
      </c>
    </row>
    <row r="581" spans="1:10" x14ac:dyDescent="0.3">
      <c r="A581" s="122"/>
      <c r="B581" s="126" t="s">
        <v>93</v>
      </c>
      <c r="C581" s="123" t="s">
        <v>5</v>
      </c>
      <c r="D581" s="125" t="s">
        <v>585</v>
      </c>
      <c r="E581" s="122"/>
      <c r="F581" s="124">
        <v>3.4</v>
      </c>
      <c r="G581" s="122"/>
      <c r="H581" s="122"/>
      <c r="I581" s="122"/>
      <c r="J581" s="122"/>
    </row>
    <row r="582" spans="1:10" x14ac:dyDescent="0.3">
      <c r="A582" s="116"/>
      <c r="B582" s="121" t="s">
        <v>93</v>
      </c>
      <c r="C582" s="120" t="s">
        <v>5</v>
      </c>
      <c r="D582" s="119" t="s">
        <v>95</v>
      </c>
      <c r="E582" s="116"/>
      <c r="F582" s="118">
        <v>3.4</v>
      </c>
      <c r="G582" s="116"/>
      <c r="H582" s="116"/>
      <c r="I582" s="116"/>
      <c r="J582" s="116"/>
    </row>
    <row r="583" spans="1:10" ht="27" x14ac:dyDescent="0.3">
      <c r="A583" s="115" t="s">
        <v>159</v>
      </c>
      <c r="B583" s="115" t="s">
        <v>87</v>
      </c>
      <c r="C583" s="114" t="s">
        <v>584</v>
      </c>
      <c r="D583" s="110" t="s">
        <v>583</v>
      </c>
      <c r="E583" s="113" t="s">
        <v>227</v>
      </c>
      <c r="F583" s="112">
        <v>1</v>
      </c>
      <c r="G583" s="111"/>
      <c r="H583" s="111"/>
      <c r="I583" s="111">
        <f t="shared" ref="I583:I590" si="95">(G583+H583)*F583</f>
        <v>0</v>
      </c>
      <c r="J583" s="110" t="s">
        <v>91</v>
      </c>
    </row>
    <row r="584" spans="1:10" ht="27" x14ac:dyDescent="0.3">
      <c r="A584" s="115" t="s">
        <v>171</v>
      </c>
      <c r="B584" s="115" t="s">
        <v>87</v>
      </c>
      <c r="C584" s="114" t="s">
        <v>582</v>
      </c>
      <c r="D584" s="110" t="s">
        <v>581</v>
      </c>
      <c r="E584" s="113" t="s">
        <v>227</v>
      </c>
      <c r="F584" s="112">
        <v>6</v>
      </c>
      <c r="G584" s="111"/>
      <c r="H584" s="111"/>
      <c r="I584" s="111">
        <f t="shared" si="95"/>
        <v>0</v>
      </c>
      <c r="J584" s="110" t="s">
        <v>91</v>
      </c>
    </row>
    <row r="585" spans="1:10" ht="27" x14ac:dyDescent="0.3">
      <c r="A585" s="115" t="s">
        <v>166</v>
      </c>
      <c r="B585" s="115" t="s">
        <v>87</v>
      </c>
      <c r="C585" s="114" t="s">
        <v>580</v>
      </c>
      <c r="D585" s="110" t="s">
        <v>579</v>
      </c>
      <c r="E585" s="113" t="s">
        <v>227</v>
      </c>
      <c r="F585" s="112">
        <v>2</v>
      </c>
      <c r="G585" s="111"/>
      <c r="H585" s="111"/>
      <c r="I585" s="111">
        <f t="shared" si="95"/>
        <v>0</v>
      </c>
      <c r="J585" s="110" t="s">
        <v>91</v>
      </c>
    </row>
    <row r="586" spans="1:10" ht="40.5" x14ac:dyDescent="0.3">
      <c r="A586" s="115" t="s">
        <v>149</v>
      </c>
      <c r="B586" s="115" t="s">
        <v>87</v>
      </c>
      <c r="C586" s="114" t="s">
        <v>578</v>
      </c>
      <c r="D586" s="110" t="s">
        <v>577</v>
      </c>
      <c r="E586" s="113" t="s">
        <v>227</v>
      </c>
      <c r="F586" s="112">
        <v>5</v>
      </c>
      <c r="G586" s="111"/>
      <c r="H586" s="111"/>
      <c r="I586" s="111">
        <f t="shared" si="95"/>
        <v>0</v>
      </c>
      <c r="J586" s="110" t="s">
        <v>91</v>
      </c>
    </row>
    <row r="587" spans="1:10" ht="40.5" x14ac:dyDescent="0.3">
      <c r="A587" s="115" t="s">
        <v>12</v>
      </c>
      <c r="B587" s="115" t="s">
        <v>87</v>
      </c>
      <c r="C587" s="114" t="s">
        <v>576</v>
      </c>
      <c r="D587" s="110" t="s">
        <v>575</v>
      </c>
      <c r="E587" s="113" t="s">
        <v>227</v>
      </c>
      <c r="F587" s="112">
        <v>3</v>
      </c>
      <c r="G587" s="111"/>
      <c r="H587" s="111"/>
      <c r="I587" s="111">
        <f t="shared" si="95"/>
        <v>0</v>
      </c>
      <c r="J587" s="110" t="s">
        <v>91</v>
      </c>
    </row>
    <row r="588" spans="1:10" ht="27" x14ac:dyDescent="0.3">
      <c r="A588" s="115" t="s">
        <v>212</v>
      </c>
      <c r="B588" s="115" t="s">
        <v>87</v>
      </c>
      <c r="C588" s="114" t="s">
        <v>574</v>
      </c>
      <c r="D588" s="110" t="s">
        <v>573</v>
      </c>
      <c r="E588" s="113" t="s">
        <v>227</v>
      </c>
      <c r="F588" s="112">
        <v>6</v>
      </c>
      <c r="G588" s="111"/>
      <c r="H588" s="111"/>
      <c r="I588" s="111">
        <f t="shared" si="95"/>
        <v>0</v>
      </c>
      <c r="J588" s="110" t="s">
        <v>91</v>
      </c>
    </row>
    <row r="589" spans="1:10" ht="27" x14ac:dyDescent="0.3">
      <c r="A589" s="115" t="s">
        <v>11</v>
      </c>
      <c r="B589" s="115" t="s">
        <v>87</v>
      </c>
      <c r="C589" s="114" t="s">
        <v>572</v>
      </c>
      <c r="D589" s="110" t="s">
        <v>571</v>
      </c>
      <c r="E589" s="113" t="s">
        <v>227</v>
      </c>
      <c r="F589" s="112">
        <v>2</v>
      </c>
      <c r="G589" s="111"/>
      <c r="H589" s="111"/>
      <c r="I589" s="111">
        <f t="shared" si="95"/>
        <v>0</v>
      </c>
      <c r="J589" s="110" t="s">
        <v>91</v>
      </c>
    </row>
    <row r="590" spans="1:10" ht="40.5" x14ac:dyDescent="0.3">
      <c r="A590" s="115" t="s">
        <v>74</v>
      </c>
      <c r="B590" s="115" t="s">
        <v>87</v>
      </c>
      <c r="C590" s="114" t="s">
        <v>570</v>
      </c>
      <c r="D590" s="110" t="s">
        <v>569</v>
      </c>
      <c r="E590" s="113" t="s">
        <v>169</v>
      </c>
      <c r="F590" s="112">
        <v>120.068</v>
      </c>
      <c r="G590" s="111"/>
      <c r="H590" s="111"/>
      <c r="I590" s="111">
        <f t="shared" si="95"/>
        <v>0</v>
      </c>
      <c r="J590" s="110" t="s">
        <v>91</v>
      </c>
    </row>
    <row r="591" spans="1:10" x14ac:dyDescent="0.3">
      <c r="A591" s="138"/>
      <c r="B591" s="126" t="s">
        <v>93</v>
      </c>
      <c r="C591" s="139" t="s">
        <v>5</v>
      </c>
      <c r="D591" s="140" t="s">
        <v>456</v>
      </c>
      <c r="E591" s="138"/>
      <c r="F591" s="139" t="s">
        <v>5</v>
      </c>
      <c r="G591" s="138"/>
      <c r="H591" s="138"/>
      <c r="I591" s="138"/>
      <c r="J591" s="138"/>
    </row>
    <row r="592" spans="1:10" ht="27" x14ac:dyDescent="0.3">
      <c r="A592" s="122"/>
      <c r="B592" s="126" t="s">
        <v>93</v>
      </c>
      <c r="C592" s="123" t="s">
        <v>5</v>
      </c>
      <c r="D592" s="125" t="s">
        <v>568</v>
      </c>
      <c r="E592" s="122"/>
      <c r="F592" s="124">
        <v>49.912999999999997</v>
      </c>
      <c r="G592" s="122"/>
      <c r="H592" s="122"/>
      <c r="I592" s="122"/>
      <c r="J592" s="122"/>
    </row>
    <row r="593" spans="1:10" x14ac:dyDescent="0.3">
      <c r="A593" s="122"/>
      <c r="B593" s="126" t="s">
        <v>93</v>
      </c>
      <c r="C593" s="123" t="s">
        <v>5</v>
      </c>
      <c r="D593" s="125" t="s">
        <v>567</v>
      </c>
      <c r="E593" s="122"/>
      <c r="F593" s="124">
        <v>4.9450000000000003</v>
      </c>
      <c r="G593" s="122"/>
      <c r="H593" s="122"/>
      <c r="I593" s="122"/>
      <c r="J593" s="122"/>
    </row>
    <row r="594" spans="1:10" x14ac:dyDescent="0.3">
      <c r="A594" s="122"/>
      <c r="B594" s="126" t="s">
        <v>93</v>
      </c>
      <c r="C594" s="123" t="s">
        <v>5</v>
      </c>
      <c r="D594" s="125" t="s">
        <v>566</v>
      </c>
      <c r="E594" s="122"/>
      <c r="F594" s="124">
        <v>-8.6</v>
      </c>
      <c r="G594" s="122"/>
      <c r="H594" s="122"/>
      <c r="I594" s="122"/>
      <c r="J594" s="122"/>
    </row>
    <row r="595" spans="1:10" x14ac:dyDescent="0.3">
      <c r="A595" s="148"/>
      <c r="B595" s="126" t="s">
        <v>93</v>
      </c>
      <c r="C595" s="149" t="s">
        <v>5</v>
      </c>
      <c r="D595" s="151" t="s">
        <v>547</v>
      </c>
      <c r="E595" s="148"/>
      <c r="F595" s="150">
        <v>46.258000000000003</v>
      </c>
      <c r="G595" s="148"/>
      <c r="H595" s="148"/>
      <c r="I595" s="148"/>
      <c r="J595" s="148"/>
    </row>
    <row r="596" spans="1:10" x14ac:dyDescent="0.3">
      <c r="A596" s="138"/>
      <c r="B596" s="126" t="s">
        <v>93</v>
      </c>
      <c r="C596" s="139" t="s">
        <v>5</v>
      </c>
      <c r="D596" s="140" t="s">
        <v>322</v>
      </c>
      <c r="E596" s="138"/>
      <c r="F596" s="139" t="s">
        <v>5</v>
      </c>
      <c r="G596" s="138"/>
      <c r="H596" s="138"/>
      <c r="I596" s="138"/>
      <c r="J596" s="138"/>
    </row>
    <row r="597" spans="1:10" ht="27" x14ac:dyDescent="0.3">
      <c r="A597" s="122"/>
      <c r="B597" s="126" t="s">
        <v>93</v>
      </c>
      <c r="C597" s="123" t="s">
        <v>5</v>
      </c>
      <c r="D597" s="125" t="s">
        <v>565</v>
      </c>
      <c r="E597" s="122"/>
      <c r="F597" s="124">
        <v>56.05</v>
      </c>
      <c r="G597" s="122"/>
      <c r="H597" s="122"/>
      <c r="I597" s="122"/>
      <c r="J597" s="122"/>
    </row>
    <row r="598" spans="1:10" x14ac:dyDescent="0.3">
      <c r="A598" s="122"/>
      <c r="B598" s="126" t="s">
        <v>93</v>
      </c>
      <c r="C598" s="123" t="s">
        <v>5</v>
      </c>
      <c r="D598" s="125" t="s">
        <v>564</v>
      </c>
      <c r="E598" s="122"/>
      <c r="F598" s="124">
        <v>4.3</v>
      </c>
      <c r="G598" s="122"/>
      <c r="H598" s="122"/>
      <c r="I598" s="122"/>
      <c r="J598" s="122"/>
    </row>
    <row r="599" spans="1:10" x14ac:dyDescent="0.3">
      <c r="A599" s="122"/>
      <c r="B599" s="126" t="s">
        <v>93</v>
      </c>
      <c r="C599" s="123" t="s">
        <v>5</v>
      </c>
      <c r="D599" s="125" t="s">
        <v>563</v>
      </c>
      <c r="E599" s="122"/>
      <c r="F599" s="124">
        <v>1.2</v>
      </c>
      <c r="G599" s="122"/>
      <c r="H599" s="122"/>
      <c r="I599" s="122"/>
      <c r="J599" s="122"/>
    </row>
    <row r="600" spans="1:10" ht="40.5" x14ac:dyDescent="0.3">
      <c r="A600" s="122"/>
      <c r="B600" s="126" t="s">
        <v>93</v>
      </c>
      <c r="C600" s="123" t="s">
        <v>5</v>
      </c>
      <c r="D600" s="125" t="s">
        <v>562</v>
      </c>
      <c r="E600" s="122"/>
      <c r="F600" s="124">
        <v>-10.59</v>
      </c>
      <c r="G600" s="122"/>
      <c r="H600" s="122"/>
      <c r="I600" s="122"/>
      <c r="J600" s="122"/>
    </row>
    <row r="601" spans="1:10" x14ac:dyDescent="0.3">
      <c r="A601" s="148"/>
      <c r="B601" s="126" t="s">
        <v>93</v>
      </c>
      <c r="C601" s="149" t="s">
        <v>5</v>
      </c>
      <c r="D601" s="151" t="s">
        <v>413</v>
      </c>
      <c r="E601" s="148"/>
      <c r="F601" s="150">
        <v>50.96</v>
      </c>
      <c r="G601" s="148"/>
      <c r="H601" s="148"/>
      <c r="I601" s="148"/>
      <c r="J601" s="148"/>
    </row>
    <row r="602" spans="1:10" x14ac:dyDescent="0.3">
      <c r="A602" s="138"/>
      <c r="B602" s="126" t="s">
        <v>93</v>
      </c>
      <c r="C602" s="139" t="s">
        <v>5</v>
      </c>
      <c r="D602" s="140" t="s">
        <v>343</v>
      </c>
      <c r="E602" s="138"/>
      <c r="F602" s="139" t="s">
        <v>5</v>
      </c>
      <c r="G602" s="138"/>
      <c r="H602" s="138"/>
      <c r="I602" s="138"/>
      <c r="J602" s="138"/>
    </row>
    <row r="603" spans="1:10" ht="27" x14ac:dyDescent="0.3">
      <c r="A603" s="122"/>
      <c r="B603" s="126" t="s">
        <v>93</v>
      </c>
      <c r="C603" s="123" t="s">
        <v>5</v>
      </c>
      <c r="D603" s="125" t="s">
        <v>561</v>
      </c>
      <c r="E603" s="122"/>
      <c r="F603" s="124">
        <v>27.17</v>
      </c>
      <c r="G603" s="122"/>
      <c r="H603" s="122"/>
      <c r="I603" s="122"/>
      <c r="J603" s="122"/>
    </row>
    <row r="604" spans="1:10" x14ac:dyDescent="0.3">
      <c r="A604" s="122"/>
      <c r="B604" s="126" t="s">
        <v>93</v>
      </c>
      <c r="C604" s="123" t="s">
        <v>5</v>
      </c>
      <c r="D604" s="125" t="s">
        <v>560</v>
      </c>
      <c r="E604" s="122"/>
      <c r="F604" s="124">
        <v>-4.32</v>
      </c>
      <c r="G604" s="122"/>
      <c r="H604" s="122"/>
      <c r="I604" s="122"/>
      <c r="J604" s="122"/>
    </row>
    <row r="605" spans="1:10" x14ac:dyDescent="0.3">
      <c r="A605" s="148"/>
      <c r="B605" s="126" t="s">
        <v>93</v>
      </c>
      <c r="C605" s="149" t="s">
        <v>5</v>
      </c>
      <c r="D605" s="151" t="s">
        <v>559</v>
      </c>
      <c r="E605" s="148"/>
      <c r="F605" s="150">
        <v>22.85</v>
      </c>
      <c r="G605" s="148"/>
      <c r="H605" s="148"/>
      <c r="I605" s="148"/>
      <c r="J605" s="148"/>
    </row>
    <row r="606" spans="1:10" x14ac:dyDescent="0.3">
      <c r="A606" s="116"/>
      <c r="B606" s="121" t="s">
        <v>93</v>
      </c>
      <c r="C606" s="120" t="s">
        <v>5</v>
      </c>
      <c r="D606" s="119" t="s">
        <v>95</v>
      </c>
      <c r="E606" s="116"/>
      <c r="F606" s="118">
        <v>120.068</v>
      </c>
      <c r="G606" s="116"/>
      <c r="H606" s="116"/>
      <c r="I606" s="116"/>
      <c r="J606" s="116"/>
    </row>
    <row r="607" spans="1:10" ht="40.5" x14ac:dyDescent="0.3">
      <c r="A607" s="115" t="s">
        <v>75</v>
      </c>
      <c r="B607" s="115" t="s">
        <v>87</v>
      </c>
      <c r="C607" s="114" t="s">
        <v>558</v>
      </c>
      <c r="D607" s="110" t="s">
        <v>557</v>
      </c>
      <c r="E607" s="113" t="s">
        <v>169</v>
      </c>
      <c r="F607" s="112">
        <v>136.08099999999999</v>
      </c>
      <c r="G607" s="111"/>
      <c r="H607" s="111"/>
      <c r="I607" s="111">
        <f t="shared" ref="I607" si="96">(G607+H607)*F607</f>
        <v>0</v>
      </c>
      <c r="J607" s="110" t="s">
        <v>91</v>
      </c>
    </row>
    <row r="608" spans="1:10" x14ac:dyDescent="0.3">
      <c r="A608" s="138"/>
      <c r="B608" s="126" t="s">
        <v>93</v>
      </c>
      <c r="C608" s="139" t="s">
        <v>5</v>
      </c>
      <c r="D608" s="140" t="s">
        <v>456</v>
      </c>
      <c r="E608" s="138"/>
      <c r="F608" s="139" t="s">
        <v>5</v>
      </c>
      <c r="G608" s="138"/>
      <c r="H608" s="138"/>
      <c r="I608" s="138"/>
      <c r="J608" s="138"/>
    </row>
    <row r="609" spans="1:10" ht="27" x14ac:dyDescent="0.3">
      <c r="A609" s="122"/>
      <c r="B609" s="126" t="s">
        <v>93</v>
      </c>
      <c r="C609" s="123" t="s">
        <v>5</v>
      </c>
      <c r="D609" s="125" t="s">
        <v>556</v>
      </c>
      <c r="E609" s="122"/>
      <c r="F609" s="124">
        <v>109.68899999999999</v>
      </c>
      <c r="G609" s="122"/>
      <c r="H609" s="122"/>
      <c r="I609" s="122"/>
      <c r="J609" s="122"/>
    </row>
    <row r="610" spans="1:10" x14ac:dyDescent="0.3">
      <c r="A610" s="122"/>
      <c r="B610" s="126" t="s">
        <v>93</v>
      </c>
      <c r="C610" s="123" t="s">
        <v>5</v>
      </c>
      <c r="D610" s="125" t="s">
        <v>555</v>
      </c>
      <c r="E610" s="122"/>
      <c r="F610" s="124">
        <v>-3.919</v>
      </c>
      <c r="G610" s="122"/>
      <c r="H610" s="122"/>
      <c r="I610" s="122"/>
      <c r="J610" s="122"/>
    </row>
    <row r="611" spans="1:10" x14ac:dyDescent="0.3">
      <c r="A611" s="138"/>
      <c r="B611" s="126" t="s">
        <v>93</v>
      </c>
      <c r="C611" s="139" t="s">
        <v>5</v>
      </c>
      <c r="D611" s="140" t="s">
        <v>322</v>
      </c>
      <c r="E611" s="138"/>
      <c r="F611" s="139" t="s">
        <v>5</v>
      </c>
      <c r="G611" s="138"/>
      <c r="H611" s="138"/>
      <c r="I611" s="138"/>
      <c r="J611" s="138"/>
    </row>
    <row r="612" spans="1:10" x14ac:dyDescent="0.3">
      <c r="A612" s="122"/>
      <c r="B612" s="126" t="s">
        <v>93</v>
      </c>
      <c r="C612" s="123" t="s">
        <v>5</v>
      </c>
      <c r="D612" s="125" t="s">
        <v>554</v>
      </c>
      <c r="E612" s="122"/>
      <c r="F612" s="124">
        <v>30.381</v>
      </c>
      <c r="G612" s="122"/>
      <c r="H612" s="122"/>
      <c r="I612" s="122"/>
      <c r="J612" s="122"/>
    </row>
    <row r="613" spans="1:10" x14ac:dyDescent="0.3">
      <c r="A613" s="122"/>
      <c r="B613" s="126" t="s">
        <v>93</v>
      </c>
      <c r="C613" s="123" t="s">
        <v>5</v>
      </c>
      <c r="D613" s="125" t="s">
        <v>553</v>
      </c>
      <c r="E613" s="122"/>
      <c r="F613" s="124">
        <v>-3.87</v>
      </c>
      <c r="G613" s="122"/>
      <c r="H613" s="122"/>
      <c r="I613" s="122"/>
      <c r="J613" s="122"/>
    </row>
    <row r="614" spans="1:10" x14ac:dyDescent="0.3">
      <c r="A614" s="138"/>
      <c r="B614" s="126" t="s">
        <v>93</v>
      </c>
      <c r="C614" s="139" t="s">
        <v>5</v>
      </c>
      <c r="D614" s="140" t="s">
        <v>343</v>
      </c>
      <c r="E614" s="138"/>
      <c r="F614" s="139" t="s">
        <v>5</v>
      </c>
      <c r="G614" s="138"/>
      <c r="H614" s="138"/>
      <c r="I614" s="138"/>
      <c r="J614" s="138"/>
    </row>
    <row r="615" spans="1:10" x14ac:dyDescent="0.3">
      <c r="A615" s="122"/>
      <c r="B615" s="126" t="s">
        <v>93</v>
      </c>
      <c r="C615" s="123" t="s">
        <v>5</v>
      </c>
      <c r="D615" s="125" t="s">
        <v>552</v>
      </c>
      <c r="E615" s="122"/>
      <c r="F615" s="124">
        <v>3.8</v>
      </c>
      <c r="G615" s="122"/>
      <c r="H615" s="122"/>
      <c r="I615" s="122"/>
      <c r="J615" s="122"/>
    </row>
    <row r="616" spans="1:10" x14ac:dyDescent="0.3">
      <c r="A616" s="116"/>
      <c r="B616" s="121" t="s">
        <v>93</v>
      </c>
      <c r="C616" s="120" t="s">
        <v>5</v>
      </c>
      <c r="D616" s="119" t="s">
        <v>95</v>
      </c>
      <c r="E616" s="116"/>
      <c r="F616" s="118">
        <v>136.08099999999999</v>
      </c>
      <c r="G616" s="116"/>
      <c r="H616" s="116"/>
      <c r="I616" s="116"/>
      <c r="J616" s="116"/>
    </row>
    <row r="617" spans="1:10" ht="40.5" x14ac:dyDescent="0.3">
      <c r="A617" s="115" t="s">
        <v>371</v>
      </c>
      <c r="B617" s="115" t="s">
        <v>87</v>
      </c>
      <c r="C617" s="114" t="s">
        <v>551</v>
      </c>
      <c r="D617" s="110" t="s">
        <v>550</v>
      </c>
      <c r="E617" s="113" t="s">
        <v>169</v>
      </c>
      <c r="F617" s="112">
        <v>114.467</v>
      </c>
      <c r="G617" s="111"/>
      <c r="H617" s="111"/>
      <c r="I617" s="111">
        <f t="shared" ref="I617" si="97">(G617+H617)*F617</f>
        <v>0</v>
      </c>
      <c r="J617" s="110" t="s">
        <v>91</v>
      </c>
    </row>
    <row r="618" spans="1:10" x14ac:dyDescent="0.3">
      <c r="A618" s="138"/>
      <c r="B618" s="126" t="s">
        <v>93</v>
      </c>
      <c r="C618" s="139" t="s">
        <v>5</v>
      </c>
      <c r="D618" s="140" t="s">
        <v>456</v>
      </c>
      <c r="E618" s="138"/>
      <c r="F618" s="139" t="s">
        <v>5</v>
      </c>
      <c r="G618" s="138"/>
      <c r="H618" s="138"/>
      <c r="I618" s="138"/>
      <c r="J618" s="138"/>
    </row>
    <row r="619" spans="1:10" ht="27" x14ac:dyDescent="0.3">
      <c r="A619" s="122"/>
      <c r="B619" s="126" t="s">
        <v>93</v>
      </c>
      <c r="C619" s="123" t="s">
        <v>5</v>
      </c>
      <c r="D619" s="125" t="s">
        <v>549</v>
      </c>
      <c r="E619" s="122"/>
      <c r="F619" s="124">
        <v>97.466999999999999</v>
      </c>
      <c r="G619" s="122"/>
      <c r="H619" s="122"/>
      <c r="I619" s="122"/>
      <c r="J619" s="122"/>
    </row>
    <row r="620" spans="1:10" ht="40.5" x14ac:dyDescent="0.3">
      <c r="A620" s="122"/>
      <c r="B620" s="126" t="s">
        <v>93</v>
      </c>
      <c r="C620" s="123" t="s">
        <v>5</v>
      </c>
      <c r="D620" s="125" t="s">
        <v>548</v>
      </c>
      <c r="E620" s="122"/>
      <c r="F620" s="124">
        <v>-17.2</v>
      </c>
      <c r="G620" s="122"/>
      <c r="H620" s="122"/>
      <c r="I620" s="122"/>
      <c r="J620" s="122"/>
    </row>
    <row r="621" spans="1:10" x14ac:dyDescent="0.3">
      <c r="A621" s="148"/>
      <c r="B621" s="126" t="s">
        <v>93</v>
      </c>
      <c r="C621" s="149" t="s">
        <v>5</v>
      </c>
      <c r="D621" s="151" t="s">
        <v>547</v>
      </c>
      <c r="E621" s="148"/>
      <c r="F621" s="150">
        <v>80.266999999999996</v>
      </c>
      <c r="G621" s="148"/>
      <c r="H621" s="148"/>
      <c r="I621" s="148"/>
      <c r="J621" s="148"/>
    </row>
    <row r="622" spans="1:10" x14ac:dyDescent="0.3">
      <c r="A622" s="138"/>
      <c r="B622" s="126" t="s">
        <v>93</v>
      </c>
      <c r="C622" s="139" t="s">
        <v>5</v>
      </c>
      <c r="D622" s="140" t="s">
        <v>322</v>
      </c>
      <c r="E622" s="138"/>
      <c r="F622" s="139" t="s">
        <v>5</v>
      </c>
      <c r="G622" s="138"/>
      <c r="H622" s="138"/>
      <c r="I622" s="138"/>
      <c r="J622" s="138"/>
    </row>
    <row r="623" spans="1:10" x14ac:dyDescent="0.3">
      <c r="A623" s="122"/>
      <c r="B623" s="126" t="s">
        <v>93</v>
      </c>
      <c r="C623" s="123" t="s">
        <v>5</v>
      </c>
      <c r="D623" s="125" t="s">
        <v>546</v>
      </c>
      <c r="E623" s="122"/>
      <c r="F623" s="124">
        <v>34.200000000000003</v>
      </c>
      <c r="G623" s="122"/>
      <c r="H623" s="122"/>
      <c r="I623" s="122"/>
      <c r="J623" s="122"/>
    </row>
    <row r="624" spans="1:10" x14ac:dyDescent="0.3">
      <c r="A624" s="148"/>
      <c r="B624" s="126" t="s">
        <v>93</v>
      </c>
      <c r="C624" s="149" t="s">
        <v>5</v>
      </c>
      <c r="D624" s="151" t="s">
        <v>413</v>
      </c>
      <c r="E624" s="148"/>
      <c r="F624" s="150">
        <v>34.200000000000003</v>
      </c>
      <c r="G624" s="148"/>
      <c r="H624" s="148"/>
      <c r="I624" s="148"/>
      <c r="J624" s="148"/>
    </row>
    <row r="625" spans="1:10" x14ac:dyDescent="0.3">
      <c r="A625" s="116"/>
      <c r="B625" s="126" t="s">
        <v>93</v>
      </c>
      <c r="C625" s="117" t="s">
        <v>5</v>
      </c>
      <c r="D625" s="137" t="s">
        <v>95</v>
      </c>
      <c r="E625" s="116"/>
      <c r="F625" s="136">
        <v>114.467</v>
      </c>
      <c r="G625" s="116"/>
      <c r="H625" s="116"/>
      <c r="I625" s="116"/>
      <c r="J625" s="116"/>
    </row>
    <row r="626" spans="1:10" ht="15" x14ac:dyDescent="0.3">
      <c r="A626" s="141"/>
      <c r="B626" s="145" t="s">
        <v>69</v>
      </c>
      <c r="C626" s="144" t="s">
        <v>217</v>
      </c>
      <c r="D626" s="144" t="s">
        <v>218</v>
      </c>
      <c r="E626" s="141"/>
      <c r="F626" s="141"/>
      <c r="G626" s="141"/>
      <c r="H626" s="141"/>
      <c r="I626" s="143">
        <f>SUM(I627)</f>
        <v>0</v>
      </c>
      <c r="J626" s="141"/>
    </row>
    <row r="627" spans="1:10" ht="27" x14ac:dyDescent="0.3">
      <c r="A627" s="115" t="s">
        <v>203</v>
      </c>
      <c r="B627" s="115" t="s">
        <v>87</v>
      </c>
      <c r="C627" s="114" t="s">
        <v>220</v>
      </c>
      <c r="D627" s="110" t="s">
        <v>221</v>
      </c>
      <c r="E627" s="113" t="s">
        <v>153</v>
      </c>
      <c r="F627" s="112">
        <v>84.94</v>
      </c>
      <c r="G627" s="111"/>
      <c r="H627" s="111"/>
      <c r="I627" s="111">
        <f t="shared" ref="I627" si="98">(G627+H627)*F627</f>
        <v>0</v>
      </c>
      <c r="J627" s="110" t="s">
        <v>91</v>
      </c>
    </row>
    <row r="628" spans="1:10" ht="17.45" customHeight="1" x14ac:dyDescent="0.35">
      <c r="A628" s="141"/>
      <c r="B628" s="142" t="s">
        <v>69</v>
      </c>
      <c r="C628" s="147" t="s">
        <v>255</v>
      </c>
      <c r="D628" s="147" t="s">
        <v>254</v>
      </c>
      <c r="E628" s="141"/>
      <c r="F628" s="141"/>
      <c r="G628" s="141"/>
      <c r="H628" s="141"/>
      <c r="I628" s="146">
        <f>I629</f>
        <v>0</v>
      </c>
      <c r="J628" s="141"/>
    </row>
    <row r="629" spans="1:10" ht="15" x14ac:dyDescent="0.3">
      <c r="A629" s="141"/>
      <c r="B629" s="145" t="s">
        <v>69</v>
      </c>
      <c r="C629" s="144" t="s">
        <v>545</v>
      </c>
      <c r="D629" s="144" t="s">
        <v>544</v>
      </c>
      <c r="E629" s="141"/>
      <c r="F629" s="141"/>
      <c r="G629" s="141"/>
      <c r="H629" s="141"/>
      <c r="I629" s="143">
        <f>SUM(I630:I649)</f>
        <v>0</v>
      </c>
      <c r="J629" s="141"/>
    </row>
    <row r="630" spans="1:10" ht="27" x14ac:dyDescent="0.3">
      <c r="A630" s="115" t="s">
        <v>247</v>
      </c>
      <c r="B630" s="115" t="s">
        <v>87</v>
      </c>
      <c r="C630" s="114" t="s">
        <v>543</v>
      </c>
      <c r="D630" s="110" t="s">
        <v>542</v>
      </c>
      <c r="E630" s="113" t="s">
        <v>169</v>
      </c>
      <c r="F630" s="112">
        <v>86.63</v>
      </c>
      <c r="G630" s="111"/>
      <c r="H630" s="111"/>
      <c r="I630" s="111">
        <f t="shared" ref="I630" si="99">(G630+H630)*F630</f>
        <v>0</v>
      </c>
      <c r="J630" s="110" t="s">
        <v>91</v>
      </c>
    </row>
    <row r="631" spans="1:10" x14ac:dyDescent="0.3">
      <c r="A631" s="138"/>
      <c r="B631" s="126" t="s">
        <v>93</v>
      </c>
      <c r="C631" s="139" t="s">
        <v>5</v>
      </c>
      <c r="D631" s="140" t="s">
        <v>343</v>
      </c>
      <c r="E631" s="138"/>
      <c r="F631" s="139" t="s">
        <v>5</v>
      </c>
      <c r="G631" s="138"/>
      <c r="H631" s="138"/>
      <c r="I631" s="138"/>
      <c r="J631" s="138"/>
    </row>
    <row r="632" spans="1:10" ht="27" x14ac:dyDescent="0.3">
      <c r="A632" s="122"/>
      <c r="B632" s="126" t="s">
        <v>93</v>
      </c>
      <c r="C632" s="123" t="s">
        <v>5</v>
      </c>
      <c r="D632" s="125" t="s">
        <v>541</v>
      </c>
      <c r="E632" s="122"/>
      <c r="F632" s="124">
        <v>102.985</v>
      </c>
      <c r="G632" s="122"/>
      <c r="H632" s="122"/>
      <c r="I632" s="122"/>
      <c r="J632" s="122"/>
    </row>
    <row r="633" spans="1:10" x14ac:dyDescent="0.3">
      <c r="A633" s="122"/>
      <c r="B633" s="126" t="s">
        <v>93</v>
      </c>
      <c r="C633" s="123" t="s">
        <v>5</v>
      </c>
      <c r="D633" s="125" t="s">
        <v>540</v>
      </c>
      <c r="E633" s="122"/>
      <c r="F633" s="124">
        <v>-16.355</v>
      </c>
      <c r="G633" s="122"/>
      <c r="H633" s="122"/>
      <c r="I633" s="122"/>
      <c r="J633" s="122"/>
    </row>
    <row r="634" spans="1:10" x14ac:dyDescent="0.3">
      <c r="A634" s="116"/>
      <c r="B634" s="121" t="s">
        <v>93</v>
      </c>
      <c r="C634" s="120" t="s">
        <v>5</v>
      </c>
      <c r="D634" s="119" t="s">
        <v>95</v>
      </c>
      <c r="E634" s="116"/>
      <c r="F634" s="118">
        <v>86.63</v>
      </c>
      <c r="G634" s="116"/>
      <c r="H634" s="116"/>
      <c r="I634" s="116"/>
      <c r="J634" s="116"/>
    </row>
    <row r="635" spans="1:10" x14ac:dyDescent="0.3">
      <c r="A635" s="115" t="s">
        <v>127</v>
      </c>
      <c r="B635" s="115" t="s">
        <v>87</v>
      </c>
      <c r="C635" s="114" t="s">
        <v>539</v>
      </c>
      <c r="D635" s="110" t="s">
        <v>538</v>
      </c>
      <c r="E635" s="113" t="s">
        <v>169</v>
      </c>
      <c r="F635" s="112">
        <v>13.881</v>
      </c>
      <c r="G635" s="111"/>
      <c r="H635" s="111"/>
      <c r="I635" s="111">
        <f t="shared" ref="I635" si="100">(G635+H635)*F635</f>
        <v>0</v>
      </c>
      <c r="J635" s="110" t="s">
        <v>5</v>
      </c>
    </row>
    <row r="636" spans="1:10" x14ac:dyDescent="0.3">
      <c r="A636" s="122"/>
      <c r="B636" s="126" t="s">
        <v>93</v>
      </c>
      <c r="C636" s="123" t="s">
        <v>5</v>
      </c>
      <c r="D636" s="125" t="s">
        <v>537</v>
      </c>
      <c r="E636" s="122"/>
      <c r="F636" s="124">
        <v>1.726</v>
      </c>
      <c r="G636" s="122"/>
      <c r="H636" s="122"/>
      <c r="I636" s="122"/>
      <c r="J636" s="122"/>
    </row>
    <row r="637" spans="1:10" x14ac:dyDescent="0.3">
      <c r="A637" s="122"/>
      <c r="B637" s="126" t="s">
        <v>93</v>
      </c>
      <c r="C637" s="123" t="s">
        <v>5</v>
      </c>
      <c r="D637" s="125" t="s">
        <v>536</v>
      </c>
      <c r="E637" s="122"/>
      <c r="F637" s="124">
        <v>1.534</v>
      </c>
      <c r="G637" s="122"/>
      <c r="H637" s="122"/>
      <c r="I637" s="122"/>
      <c r="J637" s="122"/>
    </row>
    <row r="638" spans="1:10" x14ac:dyDescent="0.3">
      <c r="A638" s="122"/>
      <c r="B638" s="126" t="s">
        <v>93</v>
      </c>
      <c r="C638" s="123" t="s">
        <v>5</v>
      </c>
      <c r="D638" s="125" t="s">
        <v>535</v>
      </c>
      <c r="E638" s="122"/>
      <c r="F638" s="124">
        <v>2.8879999999999999</v>
      </c>
      <c r="G638" s="122"/>
      <c r="H638" s="122"/>
      <c r="I638" s="122"/>
      <c r="J638" s="122"/>
    </row>
    <row r="639" spans="1:10" x14ac:dyDescent="0.3">
      <c r="A639" s="122"/>
      <c r="B639" s="126" t="s">
        <v>93</v>
      </c>
      <c r="C639" s="123" t="s">
        <v>5</v>
      </c>
      <c r="D639" s="125" t="s">
        <v>534</v>
      </c>
      <c r="E639" s="122"/>
      <c r="F639" s="124">
        <v>4.1989999999999998</v>
      </c>
      <c r="G639" s="122"/>
      <c r="H639" s="122"/>
      <c r="I639" s="122"/>
      <c r="J639" s="122"/>
    </row>
    <row r="640" spans="1:10" x14ac:dyDescent="0.3">
      <c r="A640" s="122"/>
      <c r="B640" s="126" t="s">
        <v>93</v>
      </c>
      <c r="C640" s="123" t="s">
        <v>5</v>
      </c>
      <c r="D640" s="125" t="s">
        <v>533</v>
      </c>
      <c r="E640" s="122"/>
      <c r="F640" s="124">
        <v>2.1469999999999998</v>
      </c>
      <c r="G640" s="122"/>
      <c r="H640" s="122"/>
      <c r="I640" s="122"/>
      <c r="J640" s="122"/>
    </row>
    <row r="641" spans="1:10" x14ac:dyDescent="0.3">
      <c r="A641" s="122"/>
      <c r="B641" s="126" t="s">
        <v>93</v>
      </c>
      <c r="C641" s="123" t="s">
        <v>5</v>
      </c>
      <c r="D641" s="125" t="s">
        <v>532</v>
      </c>
      <c r="E641" s="122"/>
      <c r="F641" s="124">
        <v>1.387</v>
      </c>
      <c r="G641" s="122"/>
      <c r="H641" s="122"/>
      <c r="I641" s="122"/>
      <c r="J641" s="122"/>
    </row>
    <row r="642" spans="1:10" x14ac:dyDescent="0.3">
      <c r="A642" s="116"/>
      <c r="B642" s="121" t="s">
        <v>93</v>
      </c>
      <c r="C642" s="120" t="s">
        <v>5</v>
      </c>
      <c r="D642" s="119" t="s">
        <v>95</v>
      </c>
      <c r="E642" s="116"/>
      <c r="F642" s="118">
        <v>13.881</v>
      </c>
      <c r="G642" s="116"/>
      <c r="H642" s="116"/>
      <c r="I642" s="116"/>
      <c r="J642" s="116"/>
    </row>
    <row r="643" spans="1:10" x14ac:dyDescent="0.3">
      <c r="A643" s="115" t="s">
        <v>136</v>
      </c>
      <c r="B643" s="115" t="s">
        <v>87</v>
      </c>
      <c r="C643" s="114" t="s">
        <v>531</v>
      </c>
      <c r="D643" s="110" t="s">
        <v>530</v>
      </c>
      <c r="E643" s="113" t="s">
        <v>169</v>
      </c>
      <c r="F643" s="112">
        <v>1.72</v>
      </c>
      <c r="G643" s="111"/>
      <c r="H643" s="111"/>
      <c r="I643" s="111">
        <f t="shared" ref="I643" si="101">(G643+H643)*F643</f>
        <v>0</v>
      </c>
      <c r="J643" s="110" t="s">
        <v>5</v>
      </c>
    </row>
    <row r="644" spans="1:10" x14ac:dyDescent="0.3">
      <c r="A644" s="122"/>
      <c r="B644" s="126" t="s">
        <v>93</v>
      </c>
      <c r="C644" s="123" t="s">
        <v>5</v>
      </c>
      <c r="D644" s="125" t="s">
        <v>529</v>
      </c>
      <c r="E644" s="122"/>
      <c r="F644" s="124">
        <v>1.72</v>
      </c>
      <c r="G644" s="122"/>
      <c r="H644" s="122"/>
      <c r="I644" s="122"/>
      <c r="J644" s="122"/>
    </row>
    <row r="645" spans="1:10" x14ac:dyDescent="0.3">
      <c r="A645" s="116"/>
      <c r="B645" s="121" t="s">
        <v>93</v>
      </c>
      <c r="C645" s="120" t="s">
        <v>5</v>
      </c>
      <c r="D645" s="119" t="s">
        <v>95</v>
      </c>
      <c r="E645" s="116"/>
      <c r="F645" s="118">
        <v>1.72</v>
      </c>
      <c r="G645" s="116"/>
      <c r="H645" s="116"/>
      <c r="I645" s="116"/>
      <c r="J645" s="116"/>
    </row>
    <row r="646" spans="1:10" x14ac:dyDescent="0.3">
      <c r="A646" s="115" t="s">
        <v>308</v>
      </c>
      <c r="B646" s="115" t="s">
        <v>87</v>
      </c>
      <c r="C646" s="114" t="s">
        <v>528</v>
      </c>
      <c r="D646" s="110" t="s">
        <v>527</v>
      </c>
      <c r="E646" s="113" t="s">
        <v>169</v>
      </c>
      <c r="F646" s="112">
        <v>3.8849999999999998</v>
      </c>
      <c r="G646" s="111"/>
      <c r="H646" s="111"/>
      <c r="I646" s="111">
        <f t="shared" ref="I646" si="102">(G646+H646)*F646</f>
        <v>0</v>
      </c>
      <c r="J646" s="110" t="s">
        <v>5</v>
      </c>
    </row>
    <row r="647" spans="1:10" x14ac:dyDescent="0.3">
      <c r="A647" s="122"/>
      <c r="B647" s="126" t="s">
        <v>93</v>
      </c>
      <c r="C647" s="123" t="s">
        <v>5</v>
      </c>
      <c r="D647" s="125" t="s">
        <v>526</v>
      </c>
      <c r="E647" s="122"/>
      <c r="F647" s="124">
        <v>3.8849999999999998</v>
      </c>
      <c r="G647" s="122"/>
      <c r="H647" s="122"/>
      <c r="I647" s="122"/>
      <c r="J647" s="122"/>
    </row>
    <row r="648" spans="1:10" x14ac:dyDescent="0.3">
      <c r="A648" s="116"/>
      <c r="B648" s="121" t="s">
        <v>93</v>
      </c>
      <c r="C648" s="120" t="s">
        <v>5</v>
      </c>
      <c r="D648" s="119" t="s">
        <v>95</v>
      </c>
      <c r="E648" s="116"/>
      <c r="F648" s="118">
        <v>3.8849999999999998</v>
      </c>
      <c r="G648" s="116"/>
      <c r="H648" s="116"/>
      <c r="I648" s="116"/>
      <c r="J648" s="116"/>
    </row>
    <row r="649" spans="1:10" ht="27" x14ac:dyDescent="0.3">
      <c r="A649" s="115" t="s">
        <v>437</v>
      </c>
      <c r="B649" s="115" t="s">
        <v>87</v>
      </c>
      <c r="C649" s="114" t="s">
        <v>525</v>
      </c>
      <c r="D649" s="110" t="s">
        <v>524</v>
      </c>
      <c r="E649" s="113" t="s">
        <v>223</v>
      </c>
      <c r="F649" s="112">
        <v>1029.896</v>
      </c>
      <c r="G649" s="111"/>
      <c r="H649" s="111"/>
      <c r="I649" s="111">
        <f t="shared" ref="I649" si="103">(G649+H649)*F649</f>
        <v>0</v>
      </c>
      <c r="J649" s="110" t="s">
        <v>91</v>
      </c>
    </row>
    <row r="650" spans="1:10" ht="25.15" customHeight="1" x14ac:dyDescent="0.3">
      <c r="A650" s="152" t="s">
        <v>3266</v>
      </c>
      <c r="B650" s="290"/>
      <c r="C650" s="290"/>
      <c r="D650" s="290"/>
      <c r="E650" s="290"/>
      <c r="F650" s="290"/>
      <c r="G650" s="290"/>
      <c r="I650" s="297">
        <f>I651+I660</f>
        <v>0</v>
      </c>
    </row>
    <row r="651" spans="1:10" ht="18" x14ac:dyDescent="0.35">
      <c r="A651" s="141"/>
      <c r="B651" s="142" t="s">
        <v>69</v>
      </c>
      <c r="C651" s="147" t="s">
        <v>84</v>
      </c>
      <c r="D651" s="147" t="s">
        <v>85</v>
      </c>
      <c r="E651" s="141"/>
      <c r="F651" s="141"/>
      <c r="G651" s="141"/>
      <c r="H651" s="141"/>
      <c r="I651" s="146">
        <f>I652+I656+I658</f>
        <v>0</v>
      </c>
      <c r="J651" s="141"/>
    </row>
    <row r="652" spans="1:10" ht="15" x14ac:dyDescent="0.3">
      <c r="A652" s="141"/>
      <c r="B652" s="145" t="s">
        <v>69</v>
      </c>
      <c r="C652" s="144" t="s">
        <v>247</v>
      </c>
      <c r="D652" s="144" t="s">
        <v>809</v>
      </c>
      <c r="E652" s="141"/>
      <c r="F652" s="141"/>
      <c r="G652" s="141"/>
      <c r="H652" s="141"/>
      <c r="I652" s="143">
        <f>SUM(I653)</f>
        <v>0</v>
      </c>
      <c r="J652" s="141"/>
    </row>
    <row r="653" spans="1:10" ht="27" x14ac:dyDescent="0.3">
      <c r="A653" s="115" t="s">
        <v>291</v>
      </c>
      <c r="B653" s="115" t="s">
        <v>87</v>
      </c>
      <c r="C653" s="114" t="s">
        <v>808</v>
      </c>
      <c r="D653" s="110" t="s">
        <v>807</v>
      </c>
      <c r="E653" s="113" t="s">
        <v>169</v>
      </c>
      <c r="F653" s="112">
        <v>11.506</v>
      </c>
      <c r="G653" s="111"/>
      <c r="H653" s="111"/>
      <c r="I653" s="111">
        <f t="shared" ref="I653" si="104">(G653+H653)*F653</f>
        <v>0</v>
      </c>
      <c r="J653" s="110" t="s">
        <v>91</v>
      </c>
    </row>
    <row r="654" spans="1:10" x14ac:dyDescent="0.3">
      <c r="A654" s="122"/>
      <c r="B654" s="126" t="s">
        <v>93</v>
      </c>
      <c r="C654" s="123" t="s">
        <v>5</v>
      </c>
      <c r="D654" s="125" t="s">
        <v>722</v>
      </c>
      <c r="E654" s="122"/>
      <c r="F654" s="124">
        <v>11.506</v>
      </c>
      <c r="G654" s="122"/>
      <c r="H654" s="122"/>
      <c r="I654" s="122"/>
      <c r="J654" s="122"/>
    </row>
    <row r="655" spans="1:10" x14ac:dyDescent="0.3">
      <c r="A655" s="116"/>
      <c r="B655" s="126" t="s">
        <v>93</v>
      </c>
      <c r="C655" s="117" t="s">
        <v>5</v>
      </c>
      <c r="D655" s="137" t="s">
        <v>95</v>
      </c>
      <c r="E655" s="116"/>
      <c r="F655" s="136">
        <v>11.506</v>
      </c>
      <c r="G655" s="116"/>
      <c r="H655" s="116"/>
      <c r="I655" s="116"/>
      <c r="J655" s="116"/>
    </row>
    <row r="656" spans="1:10" ht="15" x14ac:dyDescent="0.3">
      <c r="A656" s="141"/>
      <c r="B656" s="145" t="s">
        <v>69</v>
      </c>
      <c r="C656" s="144" t="s">
        <v>308</v>
      </c>
      <c r="D656" s="144" t="s">
        <v>307</v>
      </c>
      <c r="E656" s="141"/>
      <c r="F656" s="141"/>
      <c r="G656" s="141"/>
      <c r="H656" s="141"/>
      <c r="I656" s="143">
        <f>SUM(I657)</f>
        <v>0</v>
      </c>
      <c r="J656" s="141"/>
    </row>
    <row r="657" spans="1:10" ht="40.5" x14ac:dyDescent="0.3">
      <c r="A657" s="115" t="s">
        <v>299</v>
      </c>
      <c r="B657" s="115" t="s">
        <v>87</v>
      </c>
      <c r="C657" s="114" t="s">
        <v>272</v>
      </c>
      <c r="D657" s="110" t="s">
        <v>806</v>
      </c>
      <c r="E657" s="113" t="s">
        <v>270</v>
      </c>
      <c r="F657" s="112">
        <v>1</v>
      </c>
      <c r="G657" s="111"/>
      <c r="H657" s="111"/>
      <c r="I657" s="111">
        <f t="shared" ref="I657" si="105">(G657+H657)*F657</f>
        <v>0</v>
      </c>
      <c r="J657" s="110" t="s">
        <v>5</v>
      </c>
    </row>
    <row r="658" spans="1:10" ht="15" x14ac:dyDescent="0.3">
      <c r="A658" s="141"/>
      <c r="B658" s="145" t="s">
        <v>69</v>
      </c>
      <c r="C658" s="144" t="s">
        <v>217</v>
      </c>
      <c r="D658" s="144" t="s">
        <v>218</v>
      </c>
      <c r="E658" s="141"/>
      <c r="F658" s="141"/>
      <c r="G658" s="141"/>
      <c r="H658" s="141"/>
      <c r="I658" s="143">
        <f>SUM(I659)</f>
        <v>0</v>
      </c>
      <c r="J658" s="141"/>
    </row>
    <row r="659" spans="1:10" ht="27" x14ac:dyDescent="0.3">
      <c r="A659" s="115" t="s">
        <v>284</v>
      </c>
      <c r="B659" s="115" t="s">
        <v>87</v>
      </c>
      <c r="C659" s="114" t="s">
        <v>220</v>
      </c>
      <c r="D659" s="110" t="s">
        <v>221</v>
      </c>
      <c r="E659" s="113" t="s">
        <v>153</v>
      </c>
      <c r="F659" s="112">
        <v>1.208</v>
      </c>
      <c r="G659" s="111"/>
      <c r="H659" s="111"/>
      <c r="I659" s="111">
        <f t="shared" ref="I659" si="106">(G659+H659)*F659</f>
        <v>0</v>
      </c>
      <c r="J659" s="110" t="s">
        <v>91</v>
      </c>
    </row>
    <row r="660" spans="1:10" ht="18" x14ac:dyDescent="0.35">
      <c r="A660" s="141"/>
      <c r="B660" s="142" t="s">
        <v>69</v>
      </c>
      <c r="C660" s="147" t="s">
        <v>255</v>
      </c>
      <c r="D660" s="147" t="s">
        <v>254</v>
      </c>
      <c r="E660" s="141"/>
      <c r="F660" s="141"/>
      <c r="G660" s="141"/>
      <c r="H660" s="141"/>
      <c r="I660" s="146">
        <f>I661+I769+I835+I849+I883+I901+I912</f>
        <v>0</v>
      </c>
      <c r="J660" s="141"/>
    </row>
    <row r="661" spans="1:10" ht="15" x14ac:dyDescent="0.3">
      <c r="A661" s="141"/>
      <c r="B661" s="145" t="s">
        <v>69</v>
      </c>
      <c r="C661" s="144" t="s">
        <v>805</v>
      </c>
      <c r="D661" s="144" t="s">
        <v>804</v>
      </c>
      <c r="E661" s="141"/>
      <c r="F661" s="141"/>
      <c r="G661" s="141"/>
      <c r="H661" s="141"/>
      <c r="I661" s="143">
        <f>SUM(I662:I768)</f>
        <v>0</v>
      </c>
      <c r="J661" s="141"/>
    </row>
    <row r="662" spans="1:10" ht="27" x14ac:dyDescent="0.3">
      <c r="A662" s="115" t="s">
        <v>187</v>
      </c>
      <c r="B662" s="115" t="s">
        <v>87</v>
      </c>
      <c r="C662" s="114" t="s">
        <v>803</v>
      </c>
      <c r="D662" s="110" t="s">
        <v>802</v>
      </c>
      <c r="E662" s="113" t="s">
        <v>270</v>
      </c>
      <c r="F662" s="112">
        <v>1</v>
      </c>
      <c r="G662" s="111"/>
      <c r="H662" s="111"/>
      <c r="I662" s="111">
        <f t="shared" ref="I662:I663" si="107">(G662+H662)*F662</f>
        <v>0</v>
      </c>
      <c r="J662" s="110" t="s">
        <v>5</v>
      </c>
    </row>
    <row r="663" spans="1:10" ht="27" x14ac:dyDescent="0.3">
      <c r="A663" s="115" t="s">
        <v>74</v>
      </c>
      <c r="B663" s="115" t="s">
        <v>87</v>
      </c>
      <c r="C663" s="114" t="s">
        <v>801</v>
      </c>
      <c r="D663" s="110" t="s">
        <v>800</v>
      </c>
      <c r="E663" s="113" t="s">
        <v>169</v>
      </c>
      <c r="F663" s="112">
        <v>227.976</v>
      </c>
      <c r="G663" s="111"/>
      <c r="H663" s="111"/>
      <c r="I663" s="111">
        <f t="shared" si="107"/>
        <v>0</v>
      </c>
      <c r="J663" s="110" t="s">
        <v>5</v>
      </c>
    </row>
    <row r="664" spans="1:10" x14ac:dyDescent="0.3">
      <c r="A664" s="138"/>
      <c r="B664" s="126" t="s">
        <v>93</v>
      </c>
      <c r="C664" s="139" t="s">
        <v>5</v>
      </c>
      <c r="D664" s="140" t="s">
        <v>650</v>
      </c>
      <c r="E664" s="138"/>
      <c r="F664" s="139" t="s">
        <v>5</v>
      </c>
      <c r="G664" s="138"/>
      <c r="H664" s="138"/>
      <c r="I664" s="138"/>
      <c r="J664" s="138"/>
    </row>
    <row r="665" spans="1:10" x14ac:dyDescent="0.3">
      <c r="A665" s="122"/>
      <c r="B665" s="126" t="s">
        <v>93</v>
      </c>
      <c r="C665" s="123" t="s">
        <v>5</v>
      </c>
      <c r="D665" s="125" t="s">
        <v>782</v>
      </c>
      <c r="E665" s="122"/>
      <c r="F665" s="124">
        <v>25.65</v>
      </c>
      <c r="G665" s="122"/>
      <c r="H665" s="122"/>
      <c r="I665" s="122"/>
      <c r="J665" s="122"/>
    </row>
    <row r="666" spans="1:10" x14ac:dyDescent="0.3">
      <c r="A666" s="138"/>
      <c r="B666" s="126" t="s">
        <v>93</v>
      </c>
      <c r="C666" s="139" t="s">
        <v>5</v>
      </c>
      <c r="D666" s="140" t="s">
        <v>771</v>
      </c>
      <c r="E666" s="138"/>
      <c r="F666" s="139" t="s">
        <v>5</v>
      </c>
      <c r="G666" s="138"/>
      <c r="H666" s="138"/>
      <c r="I666" s="138"/>
      <c r="J666" s="138"/>
    </row>
    <row r="667" spans="1:10" x14ac:dyDescent="0.3">
      <c r="A667" s="122"/>
      <c r="B667" s="126" t="s">
        <v>93</v>
      </c>
      <c r="C667" s="123" t="s">
        <v>5</v>
      </c>
      <c r="D667" s="125" t="s">
        <v>799</v>
      </c>
      <c r="E667" s="122"/>
      <c r="F667" s="124">
        <v>9.1140000000000008</v>
      </c>
      <c r="G667" s="122"/>
      <c r="H667" s="122"/>
      <c r="I667" s="122"/>
      <c r="J667" s="122"/>
    </row>
    <row r="668" spans="1:10" x14ac:dyDescent="0.3">
      <c r="A668" s="138"/>
      <c r="B668" s="126" t="s">
        <v>93</v>
      </c>
      <c r="C668" s="139" t="s">
        <v>5</v>
      </c>
      <c r="D668" s="140" t="s">
        <v>769</v>
      </c>
      <c r="E668" s="138"/>
      <c r="F668" s="139" t="s">
        <v>5</v>
      </c>
      <c r="G668" s="138"/>
      <c r="H668" s="138"/>
      <c r="I668" s="138"/>
      <c r="J668" s="138"/>
    </row>
    <row r="669" spans="1:10" x14ac:dyDescent="0.3">
      <c r="A669" s="122"/>
      <c r="B669" s="126" t="s">
        <v>93</v>
      </c>
      <c r="C669" s="123" t="s">
        <v>5</v>
      </c>
      <c r="D669" s="125" t="s">
        <v>798</v>
      </c>
      <c r="E669" s="122"/>
      <c r="F669" s="124">
        <v>9.7750000000000004</v>
      </c>
      <c r="G669" s="122"/>
      <c r="H669" s="122"/>
      <c r="I669" s="122"/>
      <c r="J669" s="122"/>
    </row>
    <row r="670" spans="1:10" x14ac:dyDescent="0.3">
      <c r="A670" s="138"/>
      <c r="B670" s="126" t="s">
        <v>93</v>
      </c>
      <c r="C670" s="139" t="s">
        <v>5</v>
      </c>
      <c r="D670" s="140" t="s">
        <v>654</v>
      </c>
      <c r="E670" s="138"/>
      <c r="F670" s="139" t="s">
        <v>5</v>
      </c>
      <c r="G670" s="138"/>
      <c r="H670" s="138"/>
      <c r="I670" s="138"/>
      <c r="J670" s="138"/>
    </row>
    <row r="671" spans="1:10" x14ac:dyDescent="0.3">
      <c r="A671" s="122"/>
      <c r="B671" s="126" t="s">
        <v>93</v>
      </c>
      <c r="C671" s="123" t="s">
        <v>5</v>
      </c>
      <c r="D671" s="125" t="s">
        <v>779</v>
      </c>
      <c r="E671" s="122"/>
      <c r="F671" s="124">
        <v>36.25</v>
      </c>
      <c r="G671" s="122"/>
      <c r="H671" s="122"/>
      <c r="I671" s="122"/>
      <c r="J671" s="122"/>
    </row>
    <row r="672" spans="1:10" x14ac:dyDescent="0.3">
      <c r="A672" s="138"/>
      <c r="B672" s="126" t="s">
        <v>93</v>
      </c>
      <c r="C672" s="139" t="s">
        <v>5</v>
      </c>
      <c r="D672" s="140" t="s">
        <v>771</v>
      </c>
      <c r="E672" s="138"/>
      <c r="F672" s="139" t="s">
        <v>5</v>
      </c>
      <c r="G672" s="138"/>
      <c r="H672" s="138"/>
      <c r="I672" s="138"/>
      <c r="J672" s="138"/>
    </row>
    <row r="673" spans="1:10" x14ac:dyDescent="0.3">
      <c r="A673" s="122"/>
      <c r="B673" s="126" t="s">
        <v>93</v>
      </c>
      <c r="C673" s="123" t="s">
        <v>5</v>
      </c>
      <c r="D673" s="125" t="s">
        <v>797</v>
      </c>
      <c r="E673" s="122"/>
      <c r="F673" s="124">
        <v>94.326999999999998</v>
      </c>
      <c r="G673" s="122"/>
      <c r="H673" s="122"/>
      <c r="I673" s="122"/>
      <c r="J673" s="122"/>
    </row>
    <row r="674" spans="1:10" x14ac:dyDescent="0.3">
      <c r="A674" s="138"/>
      <c r="B674" s="126" t="s">
        <v>93</v>
      </c>
      <c r="C674" s="139" t="s">
        <v>5</v>
      </c>
      <c r="D674" s="140" t="s">
        <v>769</v>
      </c>
      <c r="E674" s="138"/>
      <c r="F674" s="139" t="s">
        <v>5</v>
      </c>
      <c r="G674" s="138"/>
      <c r="H674" s="138"/>
      <c r="I674" s="138"/>
      <c r="J674" s="138"/>
    </row>
    <row r="675" spans="1:10" x14ac:dyDescent="0.3">
      <c r="A675" s="122"/>
      <c r="B675" s="126" t="s">
        <v>93</v>
      </c>
      <c r="C675" s="123" t="s">
        <v>5</v>
      </c>
      <c r="D675" s="125" t="s">
        <v>796</v>
      </c>
      <c r="E675" s="122"/>
      <c r="F675" s="124">
        <v>52.86</v>
      </c>
      <c r="G675" s="122"/>
      <c r="H675" s="122"/>
      <c r="I675" s="122"/>
      <c r="J675" s="122"/>
    </row>
    <row r="676" spans="1:10" x14ac:dyDescent="0.3">
      <c r="A676" s="116"/>
      <c r="B676" s="121" t="s">
        <v>93</v>
      </c>
      <c r="C676" s="120" t="s">
        <v>5</v>
      </c>
      <c r="D676" s="119" t="s">
        <v>95</v>
      </c>
      <c r="E676" s="116"/>
      <c r="F676" s="118">
        <v>227.976</v>
      </c>
      <c r="G676" s="116"/>
      <c r="H676" s="116"/>
      <c r="I676" s="116"/>
      <c r="J676" s="116"/>
    </row>
    <row r="677" spans="1:10" ht="27" x14ac:dyDescent="0.3">
      <c r="A677" s="133" t="s">
        <v>75</v>
      </c>
      <c r="B677" s="133" t="s">
        <v>150</v>
      </c>
      <c r="C677" s="132" t="s">
        <v>246</v>
      </c>
      <c r="D677" s="127" t="s">
        <v>245</v>
      </c>
      <c r="E677" s="131" t="s">
        <v>244</v>
      </c>
      <c r="F677" s="130">
        <v>91.191000000000003</v>
      </c>
      <c r="G677" s="128"/>
      <c r="H677" s="129"/>
      <c r="I677" s="128">
        <f t="shared" ref="I677" si="108">(G677+H677)*F677</f>
        <v>0</v>
      </c>
      <c r="J677" s="127" t="s">
        <v>5</v>
      </c>
    </row>
    <row r="678" spans="1:10" x14ac:dyDescent="0.3">
      <c r="A678" s="138"/>
      <c r="B678" s="126" t="s">
        <v>93</v>
      </c>
      <c r="C678" s="139" t="s">
        <v>5</v>
      </c>
      <c r="D678" s="140" t="s">
        <v>650</v>
      </c>
      <c r="E678" s="138"/>
      <c r="F678" s="139" t="s">
        <v>5</v>
      </c>
      <c r="G678" s="138"/>
      <c r="H678" s="138"/>
      <c r="I678" s="138"/>
      <c r="J678" s="138"/>
    </row>
    <row r="679" spans="1:10" x14ac:dyDescent="0.3">
      <c r="A679" s="122"/>
      <c r="B679" s="126" t="s">
        <v>93</v>
      </c>
      <c r="C679" s="123" t="s">
        <v>5</v>
      </c>
      <c r="D679" s="125" t="s">
        <v>795</v>
      </c>
      <c r="E679" s="122"/>
      <c r="F679" s="124">
        <v>10.26</v>
      </c>
      <c r="G679" s="122"/>
      <c r="H679" s="122"/>
      <c r="I679" s="122"/>
      <c r="J679" s="122"/>
    </row>
    <row r="680" spans="1:10" x14ac:dyDescent="0.3">
      <c r="A680" s="138"/>
      <c r="B680" s="126" t="s">
        <v>93</v>
      </c>
      <c r="C680" s="139" t="s">
        <v>5</v>
      </c>
      <c r="D680" s="140" t="s">
        <v>771</v>
      </c>
      <c r="E680" s="138"/>
      <c r="F680" s="139" t="s">
        <v>5</v>
      </c>
      <c r="G680" s="138"/>
      <c r="H680" s="138"/>
      <c r="I680" s="138"/>
      <c r="J680" s="138"/>
    </row>
    <row r="681" spans="1:10" x14ac:dyDescent="0.3">
      <c r="A681" s="122"/>
      <c r="B681" s="126" t="s">
        <v>93</v>
      </c>
      <c r="C681" s="123" t="s">
        <v>5</v>
      </c>
      <c r="D681" s="125" t="s">
        <v>794</v>
      </c>
      <c r="E681" s="122"/>
      <c r="F681" s="124">
        <v>3.6459999999999999</v>
      </c>
      <c r="G681" s="122"/>
      <c r="H681" s="122"/>
      <c r="I681" s="122"/>
      <c r="J681" s="122"/>
    </row>
    <row r="682" spans="1:10" x14ac:dyDescent="0.3">
      <c r="A682" s="138"/>
      <c r="B682" s="126" t="s">
        <v>93</v>
      </c>
      <c r="C682" s="139" t="s">
        <v>5</v>
      </c>
      <c r="D682" s="140" t="s">
        <v>769</v>
      </c>
      <c r="E682" s="138"/>
      <c r="F682" s="139" t="s">
        <v>5</v>
      </c>
      <c r="G682" s="138"/>
      <c r="H682" s="138"/>
      <c r="I682" s="138"/>
      <c r="J682" s="138"/>
    </row>
    <row r="683" spans="1:10" x14ac:dyDescent="0.3">
      <c r="A683" s="122"/>
      <c r="B683" s="126" t="s">
        <v>93</v>
      </c>
      <c r="C683" s="123" t="s">
        <v>5</v>
      </c>
      <c r="D683" s="125" t="s">
        <v>793</v>
      </c>
      <c r="E683" s="122"/>
      <c r="F683" s="124">
        <v>3.91</v>
      </c>
      <c r="G683" s="122"/>
      <c r="H683" s="122"/>
      <c r="I683" s="122"/>
      <c r="J683" s="122"/>
    </row>
    <row r="684" spans="1:10" x14ac:dyDescent="0.3">
      <c r="A684" s="138"/>
      <c r="B684" s="126" t="s">
        <v>93</v>
      </c>
      <c r="C684" s="139" t="s">
        <v>5</v>
      </c>
      <c r="D684" s="140" t="s">
        <v>654</v>
      </c>
      <c r="E684" s="138"/>
      <c r="F684" s="139" t="s">
        <v>5</v>
      </c>
      <c r="G684" s="138"/>
      <c r="H684" s="138"/>
      <c r="I684" s="138"/>
      <c r="J684" s="138"/>
    </row>
    <row r="685" spans="1:10" x14ac:dyDescent="0.3">
      <c r="A685" s="122"/>
      <c r="B685" s="126" t="s">
        <v>93</v>
      </c>
      <c r="C685" s="123" t="s">
        <v>5</v>
      </c>
      <c r="D685" s="125" t="s">
        <v>792</v>
      </c>
      <c r="E685" s="122"/>
      <c r="F685" s="124">
        <v>14.5</v>
      </c>
      <c r="G685" s="122"/>
      <c r="H685" s="122"/>
      <c r="I685" s="122"/>
      <c r="J685" s="122"/>
    </row>
    <row r="686" spans="1:10" x14ac:dyDescent="0.3">
      <c r="A686" s="138"/>
      <c r="B686" s="126" t="s">
        <v>93</v>
      </c>
      <c r="C686" s="139" t="s">
        <v>5</v>
      </c>
      <c r="D686" s="140" t="s">
        <v>771</v>
      </c>
      <c r="E686" s="138"/>
      <c r="F686" s="139" t="s">
        <v>5</v>
      </c>
      <c r="G686" s="138"/>
      <c r="H686" s="138"/>
      <c r="I686" s="138"/>
      <c r="J686" s="138"/>
    </row>
    <row r="687" spans="1:10" x14ac:dyDescent="0.3">
      <c r="A687" s="122"/>
      <c r="B687" s="126" t="s">
        <v>93</v>
      </c>
      <c r="C687" s="123" t="s">
        <v>5</v>
      </c>
      <c r="D687" s="125" t="s">
        <v>791</v>
      </c>
      <c r="E687" s="122"/>
      <c r="F687" s="124">
        <v>37.731000000000002</v>
      </c>
      <c r="G687" s="122"/>
      <c r="H687" s="122"/>
      <c r="I687" s="122"/>
      <c r="J687" s="122"/>
    </row>
    <row r="688" spans="1:10" x14ac:dyDescent="0.3">
      <c r="A688" s="138"/>
      <c r="B688" s="126" t="s">
        <v>93</v>
      </c>
      <c r="C688" s="139" t="s">
        <v>5</v>
      </c>
      <c r="D688" s="140" t="s">
        <v>769</v>
      </c>
      <c r="E688" s="138"/>
      <c r="F688" s="139" t="s">
        <v>5</v>
      </c>
      <c r="G688" s="138"/>
      <c r="H688" s="138"/>
      <c r="I688" s="138"/>
      <c r="J688" s="138"/>
    </row>
    <row r="689" spans="1:10" x14ac:dyDescent="0.3">
      <c r="A689" s="122"/>
      <c r="B689" s="126" t="s">
        <v>93</v>
      </c>
      <c r="C689" s="123" t="s">
        <v>5</v>
      </c>
      <c r="D689" s="125" t="s">
        <v>790</v>
      </c>
      <c r="E689" s="122"/>
      <c r="F689" s="124">
        <v>21.143999999999998</v>
      </c>
      <c r="G689" s="122"/>
      <c r="H689" s="122"/>
      <c r="I689" s="122"/>
      <c r="J689" s="122"/>
    </row>
    <row r="690" spans="1:10" x14ac:dyDescent="0.3">
      <c r="A690" s="116"/>
      <c r="B690" s="121" t="s">
        <v>93</v>
      </c>
      <c r="C690" s="120" t="s">
        <v>5</v>
      </c>
      <c r="D690" s="119" t="s">
        <v>95</v>
      </c>
      <c r="E690" s="116"/>
      <c r="F690" s="118">
        <v>91.191000000000003</v>
      </c>
      <c r="G690" s="116"/>
      <c r="H690" s="116"/>
      <c r="I690" s="116"/>
      <c r="J690" s="116"/>
    </row>
    <row r="691" spans="1:10" ht="27" x14ac:dyDescent="0.3">
      <c r="A691" s="115" t="s">
        <v>308</v>
      </c>
      <c r="B691" s="115" t="s">
        <v>87</v>
      </c>
      <c r="C691" s="114" t="s">
        <v>789</v>
      </c>
      <c r="D691" s="110" t="s">
        <v>788</v>
      </c>
      <c r="E691" s="113" t="s">
        <v>169</v>
      </c>
      <c r="F691" s="112">
        <v>219.03800000000001</v>
      </c>
      <c r="G691" s="111"/>
      <c r="H691" s="111"/>
      <c r="I691" s="111">
        <f t="shared" ref="I691" si="109">(G691+H691)*F691</f>
        <v>0</v>
      </c>
      <c r="J691" s="110" t="s">
        <v>91</v>
      </c>
    </row>
    <row r="692" spans="1:10" x14ac:dyDescent="0.3">
      <c r="A692" s="138"/>
      <c r="B692" s="126" t="s">
        <v>93</v>
      </c>
      <c r="C692" s="139" t="s">
        <v>5</v>
      </c>
      <c r="D692" s="140" t="s">
        <v>650</v>
      </c>
      <c r="E692" s="138"/>
      <c r="F692" s="139" t="s">
        <v>5</v>
      </c>
      <c r="G692" s="138"/>
      <c r="H692" s="138"/>
      <c r="I692" s="138"/>
      <c r="J692" s="138"/>
    </row>
    <row r="693" spans="1:10" ht="27" x14ac:dyDescent="0.3">
      <c r="A693" s="122"/>
      <c r="B693" s="126" t="s">
        <v>93</v>
      </c>
      <c r="C693" s="123" t="s">
        <v>5</v>
      </c>
      <c r="D693" s="125" t="s">
        <v>787</v>
      </c>
      <c r="E693" s="122"/>
      <c r="F693" s="124">
        <v>43.935000000000002</v>
      </c>
      <c r="G693" s="122"/>
      <c r="H693" s="122"/>
      <c r="I693" s="122"/>
      <c r="J693" s="122"/>
    </row>
    <row r="694" spans="1:10" x14ac:dyDescent="0.3">
      <c r="A694" s="138"/>
      <c r="B694" s="126" t="s">
        <v>93</v>
      </c>
      <c r="C694" s="139" t="s">
        <v>5</v>
      </c>
      <c r="D694" s="140" t="s">
        <v>654</v>
      </c>
      <c r="E694" s="138"/>
      <c r="F694" s="139" t="s">
        <v>5</v>
      </c>
      <c r="G694" s="138"/>
      <c r="H694" s="138"/>
      <c r="I694" s="138"/>
      <c r="J694" s="138"/>
    </row>
    <row r="695" spans="1:10" ht="27" x14ac:dyDescent="0.3">
      <c r="A695" s="122"/>
      <c r="B695" s="126" t="s">
        <v>93</v>
      </c>
      <c r="C695" s="123" t="s">
        <v>5</v>
      </c>
      <c r="D695" s="125" t="s">
        <v>786</v>
      </c>
      <c r="E695" s="122"/>
      <c r="F695" s="124">
        <v>175.10300000000001</v>
      </c>
      <c r="G695" s="122"/>
      <c r="H695" s="122"/>
      <c r="I695" s="122"/>
      <c r="J695" s="122"/>
    </row>
    <row r="696" spans="1:10" x14ac:dyDescent="0.3">
      <c r="A696" s="116"/>
      <c r="B696" s="121" t="s">
        <v>93</v>
      </c>
      <c r="C696" s="120" t="s">
        <v>5</v>
      </c>
      <c r="D696" s="119" t="s">
        <v>95</v>
      </c>
      <c r="E696" s="116"/>
      <c r="F696" s="118">
        <v>219.03800000000001</v>
      </c>
      <c r="G696" s="116"/>
      <c r="H696" s="116"/>
      <c r="I696" s="116"/>
      <c r="J696" s="116"/>
    </row>
    <row r="697" spans="1:10" ht="40.5" x14ac:dyDescent="0.3">
      <c r="A697" s="133" t="s">
        <v>96</v>
      </c>
      <c r="B697" s="133" t="s">
        <v>150</v>
      </c>
      <c r="C697" s="132" t="s">
        <v>233</v>
      </c>
      <c r="D697" s="127" t="s">
        <v>785</v>
      </c>
      <c r="E697" s="131" t="s">
        <v>169</v>
      </c>
      <c r="F697" s="130">
        <v>251.893</v>
      </c>
      <c r="G697" s="128"/>
      <c r="H697" s="129"/>
      <c r="I697" s="128">
        <f t="shared" ref="I697" si="110">(G697+H697)*F697</f>
        <v>0</v>
      </c>
      <c r="J697" s="127" t="s">
        <v>5</v>
      </c>
    </row>
    <row r="698" spans="1:10" x14ac:dyDescent="0.3">
      <c r="A698" s="138"/>
      <c r="B698" s="126" t="s">
        <v>93</v>
      </c>
      <c r="C698" s="139" t="s">
        <v>5</v>
      </c>
      <c r="D698" s="140" t="s">
        <v>650</v>
      </c>
      <c r="E698" s="138"/>
      <c r="F698" s="139" t="s">
        <v>5</v>
      </c>
      <c r="G698" s="138"/>
      <c r="H698" s="138"/>
      <c r="I698" s="138"/>
      <c r="J698" s="138"/>
    </row>
    <row r="699" spans="1:10" ht="27" x14ac:dyDescent="0.3">
      <c r="A699" s="122"/>
      <c r="B699" s="126" t="s">
        <v>93</v>
      </c>
      <c r="C699" s="123" t="s">
        <v>5</v>
      </c>
      <c r="D699" s="125" t="s">
        <v>784</v>
      </c>
      <c r="E699" s="122"/>
      <c r="F699" s="124">
        <v>50.524999999999999</v>
      </c>
      <c r="G699" s="122"/>
      <c r="H699" s="122"/>
      <c r="I699" s="122"/>
      <c r="J699" s="122"/>
    </row>
    <row r="700" spans="1:10" x14ac:dyDescent="0.3">
      <c r="A700" s="138"/>
      <c r="B700" s="126" t="s">
        <v>93</v>
      </c>
      <c r="C700" s="139" t="s">
        <v>5</v>
      </c>
      <c r="D700" s="140" t="s">
        <v>654</v>
      </c>
      <c r="E700" s="138"/>
      <c r="F700" s="139" t="s">
        <v>5</v>
      </c>
      <c r="G700" s="138"/>
      <c r="H700" s="138"/>
      <c r="I700" s="138"/>
      <c r="J700" s="138"/>
    </row>
    <row r="701" spans="1:10" ht="40.5" x14ac:dyDescent="0.3">
      <c r="A701" s="122"/>
      <c r="B701" s="126" t="s">
        <v>93</v>
      </c>
      <c r="C701" s="123" t="s">
        <v>5</v>
      </c>
      <c r="D701" s="125" t="s">
        <v>783</v>
      </c>
      <c r="E701" s="122"/>
      <c r="F701" s="124">
        <v>201.36799999999999</v>
      </c>
      <c r="G701" s="122"/>
      <c r="H701" s="122"/>
      <c r="I701" s="122"/>
      <c r="J701" s="122"/>
    </row>
    <row r="702" spans="1:10" x14ac:dyDescent="0.3">
      <c r="A702" s="116"/>
      <c r="B702" s="121" t="s">
        <v>93</v>
      </c>
      <c r="C702" s="120" t="s">
        <v>5</v>
      </c>
      <c r="D702" s="119" t="s">
        <v>95</v>
      </c>
      <c r="E702" s="116"/>
      <c r="F702" s="118">
        <v>251.893</v>
      </c>
      <c r="G702" s="116"/>
      <c r="H702" s="116"/>
      <c r="I702" s="116"/>
      <c r="J702" s="116"/>
    </row>
    <row r="703" spans="1:10" ht="27" x14ac:dyDescent="0.3">
      <c r="A703" s="115" t="s">
        <v>371</v>
      </c>
      <c r="B703" s="115" t="s">
        <v>87</v>
      </c>
      <c r="C703" s="114" t="s">
        <v>766</v>
      </c>
      <c r="D703" s="110" t="s">
        <v>765</v>
      </c>
      <c r="E703" s="113" t="s">
        <v>169</v>
      </c>
      <c r="F703" s="112">
        <v>263.94200000000001</v>
      </c>
      <c r="G703" s="111"/>
      <c r="H703" s="111"/>
      <c r="I703" s="111">
        <f t="shared" ref="I703" si="111">(G703+H703)*F703</f>
        <v>0</v>
      </c>
      <c r="J703" s="110" t="s">
        <v>91</v>
      </c>
    </row>
    <row r="704" spans="1:10" x14ac:dyDescent="0.3">
      <c r="A704" s="138"/>
      <c r="B704" s="126" t="s">
        <v>93</v>
      </c>
      <c r="C704" s="139" t="s">
        <v>5</v>
      </c>
      <c r="D704" s="140" t="s">
        <v>650</v>
      </c>
      <c r="E704" s="138"/>
      <c r="F704" s="139" t="s">
        <v>5</v>
      </c>
      <c r="G704" s="138"/>
      <c r="H704" s="138"/>
      <c r="I704" s="138"/>
      <c r="J704" s="138"/>
    </row>
    <row r="705" spans="1:10" x14ac:dyDescent="0.3">
      <c r="A705" s="122"/>
      <c r="B705" s="126" t="s">
        <v>93</v>
      </c>
      <c r="C705" s="123" t="s">
        <v>5</v>
      </c>
      <c r="D705" s="125" t="s">
        <v>782</v>
      </c>
      <c r="E705" s="122"/>
      <c r="F705" s="124">
        <v>25.65</v>
      </c>
      <c r="G705" s="122"/>
      <c r="H705" s="122"/>
      <c r="I705" s="122"/>
      <c r="J705" s="122"/>
    </row>
    <row r="706" spans="1:10" x14ac:dyDescent="0.3">
      <c r="A706" s="138"/>
      <c r="B706" s="126" t="s">
        <v>93</v>
      </c>
      <c r="C706" s="139" t="s">
        <v>5</v>
      </c>
      <c r="D706" s="140" t="s">
        <v>771</v>
      </c>
      <c r="E706" s="138"/>
      <c r="F706" s="139" t="s">
        <v>5</v>
      </c>
      <c r="G706" s="138"/>
      <c r="H706" s="138"/>
      <c r="I706" s="138"/>
      <c r="J706" s="138"/>
    </row>
    <row r="707" spans="1:10" x14ac:dyDescent="0.3">
      <c r="A707" s="122"/>
      <c r="B707" s="126" t="s">
        <v>93</v>
      </c>
      <c r="C707" s="123" t="s">
        <v>5</v>
      </c>
      <c r="D707" s="125" t="s">
        <v>781</v>
      </c>
      <c r="E707" s="122"/>
      <c r="F707" s="124">
        <v>13.02</v>
      </c>
      <c r="G707" s="122"/>
      <c r="H707" s="122"/>
      <c r="I707" s="122"/>
      <c r="J707" s="122"/>
    </row>
    <row r="708" spans="1:10" x14ac:dyDescent="0.3">
      <c r="A708" s="138"/>
      <c r="B708" s="126" t="s">
        <v>93</v>
      </c>
      <c r="C708" s="139" t="s">
        <v>5</v>
      </c>
      <c r="D708" s="140" t="s">
        <v>769</v>
      </c>
      <c r="E708" s="138"/>
      <c r="F708" s="139" t="s">
        <v>5</v>
      </c>
      <c r="G708" s="138"/>
      <c r="H708" s="138"/>
      <c r="I708" s="138"/>
      <c r="J708" s="138"/>
    </row>
    <row r="709" spans="1:10" x14ac:dyDescent="0.3">
      <c r="A709" s="122"/>
      <c r="B709" s="126" t="s">
        <v>93</v>
      </c>
      <c r="C709" s="123" t="s">
        <v>5</v>
      </c>
      <c r="D709" s="125" t="s">
        <v>780</v>
      </c>
      <c r="E709" s="122"/>
      <c r="F709" s="124">
        <v>12.324999999999999</v>
      </c>
      <c r="G709" s="122"/>
      <c r="H709" s="122"/>
      <c r="I709" s="122"/>
      <c r="J709" s="122"/>
    </row>
    <row r="710" spans="1:10" x14ac:dyDescent="0.3">
      <c r="A710" s="138"/>
      <c r="B710" s="126" t="s">
        <v>93</v>
      </c>
      <c r="C710" s="139" t="s">
        <v>5</v>
      </c>
      <c r="D710" s="140" t="s">
        <v>654</v>
      </c>
      <c r="E710" s="138"/>
      <c r="F710" s="139" t="s">
        <v>5</v>
      </c>
      <c r="G710" s="138"/>
      <c r="H710" s="138"/>
      <c r="I710" s="138"/>
      <c r="J710" s="138"/>
    </row>
    <row r="711" spans="1:10" x14ac:dyDescent="0.3">
      <c r="A711" s="122"/>
      <c r="B711" s="126" t="s">
        <v>93</v>
      </c>
      <c r="C711" s="123" t="s">
        <v>5</v>
      </c>
      <c r="D711" s="125" t="s">
        <v>779</v>
      </c>
      <c r="E711" s="122"/>
      <c r="F711" s="124">
        <v>36.25</v>
      </c>
      <c r="G711" s="122"/>
      <c r="H711" s="122"/>
      <c r="I711" s="122"/>
      <c r="J711" s="122"/>
    </row>
    <row r="712" spans="1:10" x14ac:dyDescent="0.3">
      <c r="A712" s="138"/>
      <c r="B712" s="126" t="s">
        <v>93</v>
      </c>
      <c r="C712" s="139" t="s">
        <v>5</v>
      </c>
      <c r="D712" s="140" t="s">
        <v>771</v>
      </c>
      <c r="E712" s="138"/>
      <c r="F712" s="139" t="s">
        <v>5</v>
      </c>
      <c r="G712" s="138"/>
      <c r="H712" s="138"/>
      <c r="I712" s="138"/>
      <c r="J712" s="138"/>
    </row>
    <row r="713" spans="1:10" x14ac:dyDescent="0.3">
      <c r="A713" s="122"/>
      <c r="B713" s="126" t="s">
        <v>93</v>
      </c>
      <c r="C713" s="123" t="s">
        <v>5</v>
      </c>
      <c r="D713" s="125" t="s">
        <v>778</v>
      </c>
      <c r="E713" s="122"/>
      <c r="F713" s="124">
        <v>110.048</v>
      </c>
      <c r="G713" s="122"/>
      <c r="H713" s="122"/>
      <c r="I713" s="122"/>
      <c r="J713" s="122"/>
    </row>
    <row r="714" spans="1:10" x14ac:dyDescent="0.3">
      <c r="A714" s="138"/>
      <c r="B714" s="126" t="s">
        <v>93</v>
      </c>
      <c r="C714" s="139" t="s">
        <v>5</v>
      </c>
      <c r="D714" s="140" t="s">
        <v>769</v>
      </c>
      <c r="E714" s="138"/>
      <c r="F714" s="139" t="s">
        <v>5</v>
      </c>
      <c r="G714" s="138"/>
      <c r="H714" s="138"/>
      <c r="I714" s="138"/>
      <c r="J714" s="138"/>
    </row>
    <row r="715" spans="1:10" x14ac:dyDescent="0.3">
      <c r="A715" s="122"/>
      <c r="B715" s="126" t="s">
        <v>93</v>
      </c>
      <c r="C715" s="123" t="s">
        <v>5</v>
      </c>
      <c r="D715" s="125" t="s">
        <v>777</v>
      </c>
      <c r="E715" s="122"/>
      <c r="F715" s="124">
        <v>66.649000000000001</v>
      </c>
      <c r="G715" s="122"/>
      <c r="H715" s="122"/>
      <c r="I715" s="122"/>
      <c r="J715" s="122"/>
    </row>
    <row r="716" spans="1:10" x14ac:dyDescent="0.3">
      <c r="A716" s="116"/>
      <c r="B716" s="121" t="s">
        <v>93</v>
      </c>
      <c r="C716" s="120" t="s">
        <v>5</v>
      </c>
      <c r="D716" s="119" t="s">
        <v>95</v>
      </c>
      <c r="E716" s="116"/>
      <c r="F716" s="118">
        <v>263.94200000000001</v>
      </c>
      <c r="G716" s="116"/>
      <c r="H716" s="116"/>
      <c r="I716" s="116"/>
      <c r="J716" s="116"/>
    </row>
    <row r="717" spans="1:10" ht="40.5" x14ac:dyDescent="0.3">
      <c r="A717" s="133" t="s">
        <v>92</v>
      </c>
      <c r="B717" s="133" t="s">
        <v>150</v>
      </c>
      <c r="C717" s="132" t="s">
        <v>237</v>
      </c>
      <c r="D717" s="127" t="s">
        <v>776</v>
      </c>
      <c r="E717" s="131" t="s">
        <v>169</v>
      </c>
      <c r="F717" s="130">
        <v>349.06599999999997</v>
      </c>
      <c r="G717" s="128"/>
      <c r="H717" s="129"/>
      <c r="I717" s="128">
        <f t="shared" ref="I717" si="112">(G717+H717)*F717</f>
        <v>0</v>
      </c>
      <c r="J717" s="127" t="s">
        <v>5</v>
      </c>
    </row>
    <row r="718" spans="1:10" x14ac:dyDescent="0.3">
      <c r="A718" s="138"/>
      <c r="B718" s="126" t="s">
        <v>93</v>
      </c>
      <c r="C718" s="139" t="s">
        <v>5</v>
      </c>
      <c r="D718" s="140" t="s">
        <v>650</v>
      </c>
      <c r="E718" s="138"/>
      <c r="F718" s="139" t="s">
        <v>5</v>
      </c>
      <c r="G718" s="138"/>
      <c r="H718" s="138"/>
      <c r="I718" s="138"/>
      <c r="J718" s="138"/>
    </row>
    <row r="719" spans="1:10" x14ac:dyDescent="0.3">
      <c r="A719" s="122"/>
      <c r="B719" s="126" t="s">
        <v>93</v>
      </c>
      <c r="C719" s="123" t="s">
        <v>5</v>
      </c>
      <c r="D719" s="125" t="s">
        <v>775</v>
      </c>
      <c r="E719" s="122"/>
      <c r="F719" s="124">
        <v>29.498000000000001</v>
      </c>
      <c r="G719" s="122"/>
      <c r="H719" s="122"/>
      <c r="I719" s="122"/>
      <c r="J719" s="122"/>
    </row>
    <row r="720" spans="1:10" x14ac:dyDescent="0.3">
      <c r="A720" s="138"/>
      <c r="B720" s="126" t="s">
        <v>93</v>
      </c>
      <c r="C720" s="139" t="s">
        <v>5</v>
      </c>
      <c r="D720" s="140" t="s">
        <v>771</v>
      </c>
      <c r="E720" s="138"/>
      <c r="F720" s="139" t="s">
        <v>5</v>
      </c>
      <c r="G720" s="138"/>
      <c r="H720" s="138"/>
      <c r="I720" s="138"/>
      <c r="J720" s="138"/>
    </row>
    <row r="721" spans="1:10" x14ac:dyDescent="0.3">
      <c r="A721" s="122"/>
      <c r="B721" s="126" t="s">
        <v>93</v>
      </c>
      <c r="C721" s="123" t="s">
        <v>5</v>
      </c>
      <c r="D721" s="125" t="s">
        <v>774</v>
      </c>
      <c r="E721" s="122"/>
      <c r="F721" s="124">
        <v>14.973000000000001</v>
      </c>
      <c r="G721" s="122"/>
      <c r="H721" s="122"/>
      <c r="I721" s="122"/>
      <c r="J721" s="122"/>
    </row>
    <row r="722" spans="1:10" x14ac:dyDescent="0.3">
      <c r="A722" s="138"/>
      <c r="B722" s="126" t="s">
        <v>93</v>
      </c>
      <c r="C722" s="139" t="s">
        <v>5</v>
      </c>
      <c r="D722" s="140" t="s">
        <v>769</v>
      </c>
      <c r="E722" s="138"/>
      <c r="F722" s="139" t="s">
        <v>5</v>
      </c>
      <c r="G722" s="138"/>
      <c r="H722" s="138"/>
      <c r="I722" s="138"/>
      <c r="J722" s="138"/>
    </row>
    <row r="723" spans="1:10" x14ac:dyDescent="0.3">
      <c r="A723" s="122"/>
      <c r="B723" s="126" t="s">
        <v>93</v>
      </c>
      <c r="C723" s="123" t="s">
        <v>5</v>
      </c>
      <c r="D723" s="125" t="s">
        <v>773</v>
      </c>
      <c r="E723" s="122"/>
      <c r="F723" s="124">
        <v>14.173999999999999</v>
      </c>
      <c r="G723" s="122"/>
      <c r="H723" s="122"/>
      <c r="I723" s="122"/>
      <c r="J723" s="122"/>
    </row>
    <row r="724" spans="1:10" x14ac:dyDescent="0.3">
      <c r="A724" s="138"/>
      <c r="B724" s="126" t="s">
        <v>93</v>
      </c>
      <c r="C724" s="139" t="s">
        <v>5</v>
      </c>
      <c r="D724" s="140" t="s">
        <v>654</v>
      </c>
      <c r="E724" s="138"/>
      <c r="F724" s="139" t="s">
        <v>5</v>
      </c>
      <c r="G724" s="138"/>
      <c r="H724" s="138"/>
      <c r="I724" s="138"/>
      <c r="J724" s="138"/>
    </row>
    <row r="725" spans="1:10" x14ac:dyDescent="0.3">
      <c r="A725" s="122"/>
      <c r="B725" s="126" t="s">
        <v>93</v>
      </c>
      <c r="C725" s="123" t="s">
        <v>5</v>
      </c>
      <c r="D725" s="125" t="s">
        <v>772</v>
      </c>
      <c r="E725" s="122"/>
      <c r="F725" s="124">
        <v>41.688000000000002</v>
      </c>
      <c r="G725" s="122"/>
      <c r="H725" s="122"/>
      <c r="I725" s="122"/>
      <c r="J725" s="122"/>
    </row>
    <row r="726" spans="1:10" x14ac:dyDescent="0.3">
      <c r="A726" s="138"/>
      <c r="B726" s="126" t="s">
        <v>93</v>
      </c>
      <c r="C726" s="139" t="s">
        <v>5</v>
      </c>
      <c r="D726" s="140" t="s">
        <v>771</v>
      </c>
      <c r="E726" s="138"/>
      <c r="F726" s="139" t="s">
        <v>5</v>
      </c>
      <c r="G726" s="138"/>
      <c r="H726" s="138"/>
      <c r="I726" s="138"/>
      <c r="J726" s="138"/>
    </row>
    <row r="727" spans="1:10" x14ac:dyDescent="0.3">
      <c r="A727" s="122"/>
      <c r="B727" s="126" t="s">
        <v>93</v>
      </c>
      <c r="C727" s="123" t="s">
        <v>5</v>
      </c>
      <c r="D727" s="125" t="s">
        <v>770</v>
      </c>
      <c r="E727" s="122"/>
      <c r="F727" s="124">
        <v>126.556</v>
      </c>
      <c r="G727" s="122"/>
      <c r="H727" s="122"/>
      <c r="I727" s="122"/>
      <c r="J727" s="122"/>
    </row>
    <row r="728" spans="1:10" x14ac:dyDescent="0.3">
      <c r="A728" s="138"/>
      <c r="B728" s="126" t="s">
        <v>93</v>
      </c>
      <c r="C728" s="139" t="s">
        <v>5</v>
      </c>
      <c r="D728" s="140" t="s">
        <v>769</v>
      </c>
      <c r="E728" s="138"/>
      <c r="F728" s="139" t="s">
        <v>5</v>
      </c>
      <c r="G728" s="138"/>
      <c r="H728" s="138"/>
      <c r="I728" s="138"/>
      <c r="J728" s="138"/>
    </row>
    <row r="729" spans="1:10" x14ac:dyDescent="0.3">
      <c r="A729" s="122"/>
      <c r="B729" s="126" t="s">
        <v>93</v>
      </c>
      <c r="C729" s="123" t="s">
        <v>5</v>
      </c>
      <c r="D729" s="125" t="s">
        <v>768</v>
      </c>
      <c r="E729" s="122"/>
      <c r="F729" s="124">
        <v>76.647000000000006</v>
      </c>
      <c r="G729" s="122"/>
      <c r="H729" s="122"/>
      <c r="I729" s="122"/>
      <c r="J729" s="122"/>
    </row>
    <row r="730" spans="1:10" x14ac:dyDescent="0.3">
      <c r="A730" s="116"/>
      <c r="B730" s="126" t="s">
        <v>93</v>
      </c>
      <c r="C730" s="117" t="s">
        <v>5</v>
      </c>
      <c r="D730" s="137" t="s">
        <v>95</v>
      </c>
      <c r="E730" s="116"/>
      <c r="F730" s="136">
        <v>303.536</v>
      </c>
      <c r="G730" s="116"/>
      <c r="H730" s="116"/>
      <c r="I730" s="116"/>
      <c r="J730" s="116"/>
    </row>
    <row r="731" spans="1:10" x14ac:dyDescent="0.3">
      <c r="A731" s="122"/>
      <c r="B731" s="121" t="s">
        <v>93</v>
      </c>
      <c r="C731" s="122"/>
      <c r="D731" s="135" t="s">
        <v>767</v>
      </c>
      <c r="E731" s="122"/>
      <c r="F731" s="134">
        <v>349.06599999999997</v>
      </c>
      <c r="G731" s="122"/>
      <c r="H731" s="122"/>
      <c r="I731" s="122"/>
      <c r="J731" s="122"/>
    </row>
    <row r="732" spans="1:10" ht="27" x14ac:dyDescent="0.3">
      <c r="A732" s="115" t="s">
        <v>175</v>
      </c>
      <c r="B732" s="115" t="s">
        <v>87</v>
      </c>
      <c r="C732" s="114" t="s">
        <v>766</v>
      </c>
      <c r="D732" s="110" t="s">
        <v>765</v>
      </c>
      <c r="E732" s="113" t="s">
        <v>169</v>
      </c>
      <c r="F732" s="112">
        <v>257.64999999999998</v>
      </c>
      <c r="G732" s="111"/>
      <c r="H732" s="111"/>
      <c r="I732" s="111">
        <f t="shared" ref="I732" si="113">(G732+H732)*F732</f>
        <v>0</v>
      </c>
      <c r="J732" s="110" t="s">
        <v>91</v>
      </c>
    </row>
    <row r="733" spans="1:10" x14ac:dyDescent="0.3">
      <c r="A733" s="138"/>
      <c r="B733" s="126" t="s">
        <v>93</v>
      </c>
      <c r="C733" s="139" t="s">
        <v>5</v>
      </c>
      <c r="D733" s="140" t="s">
        <v>650</v>
      </c>
      <c r="E733" s="138"/>
      <c r="F733" s="139" t="s">
        <v>5</v>
      </c>
      <c r="G733" s="138"/>
      <c r="H733" s="138"/>
      <c r="I733" s="138"/>
      <c r="J733" s="138"/>
    </row>
    <row r="734" spans="1:10" ht="27" x14ac:dyDescent="0.3">
      <c r="A734" s="122"/>
      <c r="B734" s="126" t="s">
        <v>93</v>
      </c>
      <c r="C734" s="123" t="s">
        <v>5</v>
      </c>
      <c r="D734" s="125" t="s">
        <v>754</v>
      </c>
      <c r="E734" s="122"/>
      <c r="F734" s="124">
        <v>48.444000000000003</v>
      </c>
      <c r="G734" s="122"/>
      <c r="H734" s="122"/>
      <c r="I734" s="122"/>
      <c r="J734" s="122"/>
    </row>
    <row r="735" spans="1:10" x14ac:dyDescent="0.3">
      <c r="A735" s="138"/>
      <c r="B735" s="126" t="s">
        <v>93</v>
      </c>
      <c r="C735" s="139" t="s">
        <v>5</v>
      </c>
      <c r="D735" s="140" t="s">
        <v>654</v>
      </c>
      <c r="E735" s="138"/>
      <c r="F735" s="139" t="s">
        <v>5</v>
      </c>
      <c r="G735" s="138"/>
      <c r="H735" s="138"/>
      <c r="I735" s="138"/>
      <c r="J735" s="138"/>
    </row>
    <row r="736" spans="1:10" ht="27" x14ac:dyDescent="0.3">
      <c r="A736" s="122"/>
      <c r="B736" s="126" t="s">
        <v>93</v>
      </c>
      <c r="C736" s="123" t="s">
        <v>5</v>
      </c>
      <c r="D736" s="125" t="s">
        <v>764</v>
      </c>
      <c r="E736" s="122"/>
      <c r="F736" s="124">
        <v>194.74100000000001</v>
      </c>
      <c r="G736" s="122"/>
      <c r="H736" s="122"/>
      <c r="I736" s="122"/>
      <c r="J736" s="122"/>
    </row>
    <row r="737" spans="1:10" x14ac:dyDescent="0.3">
      <c r="A737" s="138"/>
      <c r="B737" s="126" t="s">
        <v>93</v>
      </c>
      <c r="C737" s="139" t="s">
        <v>5</v>
      </c>
      <c r="D737" s="140" t="s">
        <v>723</v>
      </c>
      <c r="E737" s="138"/>
      <c r="F737" s="139" t="s">
        <v>5</v>
      </c>
      <c r="G737" s="138"/>
      <c r="H737" s="138"/>
      <c r="I737" s="138"/>
      <c r="J737" s="138"/>
    </row>
    <row r="738" spans="1:10" x14ac:dyDescent="0.3">
      <c r="A738" s="122"/>
      <c r="B738" s="126" t="s">
        <v>93</v>
      </c>
      <c r="C738" s="123" t="s">
        <v>5</v>
      </c>
      <c r="D738" s="125" t="s">
        <v>763</v>
      </c>
      <c r="E738" s="122"/>
      <c r="F738" s="124">
        <v>14.465</v>
      </c>
      <c r="G738" s="122"/>
      <c r="H738" s="122"/>
      <c r="I738" s="122"/>
      <c r="J738" s="122"/>
    </row>
    <row r="739" spans="1:10" x14ac:dyDescent="0.3">
      <c r="A739" s="116"/>
      <c r="B739" s="121" t="s">
        <v>93</v>
      </c>
      <c r="C739" s="120" t="s">
        <v>5</v>
      </c>
      <c r="D739" s="119" t="s">
        <v>95</v>
      </c>
      <c r="E739" s="116"/>
      <c r="F739" s="118">
        <v>257.64999999999998</v>
      </c>
      <c r="G739" s="116"/>
      <c r="H739" s="116"/>
      <c r="I739" s="116"/>
      <c r="J739" s="116"/>
    </row>
    <row r="740" spans="1:10" ht="27" x14ac:dyDescent="0.3">
      <c r="A740" s="133" t="s">
        <v>179</v>
      </c>
      <c r="B740" s="133" t="s">
        <v>150</v>
      </c>
      <c r="C740" s="132" t="s">
        <v>762</v>
      </c>
      <c r="D740" s="127" t="s">
        <v>761</v>
      </c>
      <c r="E740" s="131" t="s">
        <v>169</v>
      </c>
      <c r="F740" s="130">
        <v>72.344999999999999</v>
      </c>
      <c r="G740" s="128"/>
      <c r="H740" s="129"/>
      <c r="I740" s="128">
        <f t="shared" ref="I740" si="114">(G740+H740)*F740</f>
        <v>0</v>
      </c>
      <c r="J740" s="127" t="s">
        <v>5</v>
      </c>
    </row>
    <row r="741" spans="1:10" x14ac:dyDescent="0.3">
      <c r="A741" s="138"/>
      <c r="B741" s="126" t="s">
        <v>93</v>
      </c>
      <c r="C741" s="139" t="s">
        <v>5</v>
      </c>
      <c r="D741" s="140" t="s">
        <v>650</v>
      </c>
      <c r="E741" s="138"/>
      <c r="F741" s="139" t="s">
        <v>5</v>
      </c>
      <c r="G741" s="138"/>
      <c r="H741" s="138"/>
      <c r="I741" s="138"/>
      <c r="J741" s="138"/>
    </row>
    <row r="742" spans="1:10" ht="27" x14ac:dyDescent="0.3">
      <c r="A742" s="122"/>
      <c r="B742" s="126" t="s">
        <v>93</v>
      </c>
      <c r="C742" s="123" t="s">
        <v>5</v>
      </c>
      <c r="D742" s="125" t="s">
        <v>751</v>
      </c>
      <c r="E742" s="122"/>
      <c r="F742" s="124">
        <v>55.71</v>
      </c>
      <c r="G742" s="122"/>
      <c r="H742" s="122"/>
      <c r="I742" s="122"/>
      <c r="J742" s="122"/>
    </row>
    <row r="743" spans="1:10" x14ac:dyDescent="0.3">
      <c r="A743" s="138"/>
      <c r="B743" s="126" t="s">
        <v>93</v>
      </c>
      <c r="C743" s="139" t="s">
        <v>5</v>
      </c>
      <c r="D743" s="140" t="s">
        <v>723</v>
      </c>
      <c r="E743" s="138"/>
      <c r="F743" s="139" t="s">
        <v>5</v>
      </c>
      <c r="G743" s="138"/>
      <c r="H743" s="138"/>
      <c r="I743" s="138"/>
      <c r="J743" s="138"/>
    </row>
    <row r="744" spans="1:10" x14ac:dyDescent="0.3">
      <c r="A744" s="122"/>
      <c r="B744" s="126" t="s">
        <v>93</v>
      </c>
      <c r="C744" s="123" t="s">
        <v>5</v>
      </c>
      <c r="D744" s="125" t="s">
        <v>760</v>
      </c>
      <c r="E744" s="122"/>
      <c r="F744" s="124">
        <v>16.635000000000002</v>
      </c>
      <c r="G744" s="122"/>
      <c r="H744" s="122"/>
      <c r="I744" s="122"/>
      <c r="J744" s="122"/>
    </row>
    <row r="745" spans="1:10" x14ac:dyDescent="0.3">
      <c r="A745" s="116"/>
      <c r="B745" s="121" t="s">
        <v>93</v>
      </c>
      <c r="C745" s="120" t="s">
        <v>5</v>
      </c>
      <c r="D745" s="119" t="s">
        <v>95</v>
      </c>
      <c r="E745" s="116"/>
      <c r="F745" s="118">
        <v>72.344999999999999</v>
      </c>
      <c r="G745" s="116"/>
      <c r="H745" s="116"/>
      <c r="I745" s="116"/>
      <c r="J745" s="116"/>
    </row>
    <row r="746" spans="1:10" ht="40.5" x14ac:dyDescent="0.3">
      <c r="A746" s="133" t="s">
        <v>141</v>
      </c>
      <c r="B746" s="133" t="s">
        <v>150</v>
      </c>
      <c r="C746" s="132" t="s">
        <v>759</v>
      </c>
      <c r="D746" s="127" t="s">
        <v>758</v>
      </c>
      <c r="E746" s="131" t="s">
        <v>169</v>
      </c>
      <c r="F746" s="130">
        <v>223.952</v>
      </c>
      <c r="G746" s="128"/>
      <c r="H746" s="129"/>
      <c r="I746" s="128">
        <f t="shared" ref="I746" si="115">(G746+H746)*F746</f>
        <v>0</v>
      </c>
      <c r="J746" s="127" t="s">
        <v>5</v>
      </c>
    </row>
    <row r="747" spans="1:10" x14ac:dyDescent="0.3">
      <c r="A747" s="138"/>
      <c r="B747" s="126" t="s">
        <v>93</v>
      </c>
      <c r="C747" s="139" t="s">
        <v>5</v>
      </c>
      <c r="D747" s="140" t="s">
        <v>654</v>
      </c>
      <c r="E747" s="138"/>
      <c r="F747" s="139" t="s">
        <v>5</v>
      </c>
      <c r="G747" s="138"/>
      <c r="H747" s="138"/>
      <c r="I747" s="138"/>
      <c r="J747" s="138"/>
    </row>
    <row r="748" spans="1:10" ht="40.5" x14ac:dyDescent="0.3">
      <c r="A748" s="122"/>
      <c r="B748" s="126" t="s">
        <v>93</v>
      </c>
      <c r="C748" s="123" t="s">
        <v>5</v>
      </c>
      <c r="D748" s="125" t="s">
        <v>757</v>
      </c>
      <c r="E748" s="122"/>
      <c r="F748" s="124">
        <v>223.952</v>
      </c>
      <c r="G748" s="122"/>
      <c r="H748" s="122"/>
      <c r="I748" s="122"/>
      <c r="J748" s="122"/>
    </row>
    <row r="749" spans="1:10" x14ac:dyDescent="0.3">
      <c r="A749" s="116"/>
      <c r="B749" s="121" t="s">
        <v>93</v>
      </c>
      <c r="C749" s="120" t="s">
        <v>5</v>
      </c>
      <c r="D749" s="119" t="s">
        <v>95</v>
      </c>
      <c r="E749" s="116"/>
      <c r="F749" s="118">
        <v>223.952</v>
      </c>
      <c r="G749" s="116"/>
      <c r="H749" s="116"/>
      <c r="I749" s="116"/>
      <c r="J749" s="116"/>
    </row>
    <row r="750" spans="1:10" ht="27" x14ac:dyDescent="0.3">
      <c r="A750" s="115" t="s">
        <v>149</v>
      </c>
      <c r="B750" s="115" t="s">
        <v>87</v>
      </c>
      <c r="C750" s="114" t="s">
        <v>756</v>
      </c>
      <c r="D750" s="110" t="s">
        <v>755</v>
      </c>
      <c r="E750" s="113" t="s">
        <v>169</v>
      </c>
      <c r="F750" s="112">
        <v>48.444000000000003</v>
      </c>
      <c r="G750" s="111"/>
      <c r="H750" s="111"/>
      <c r="I750" s="111">
        <f t="shared" ref="I750" si="116">(G750+H750)*F750</f>
        <v>0</v>
      </c>
      <c r="J750" s="110" t="s">
        <v>91</v>
      </c>
    </row>
    <row r="751" spans="1:10" x14ac:dyDescent="0.3">
      <c r="A751" s="138"/>
      <c r="B751" s="126" t="s">
        <v>93</v>
      </c>
      <c r="C751" s="139" t="s">
        <v>5</v>
      </c>
      <c r="D751" s="140" t="s">
        <v>650</v>
      </c>
      <c r="E751" s="138"/>
      <c r="F751" s="139" t="s">
        <v>5</v>
      </c>
      <c r="G751" s="138"/>
      <c r="H751" s="138"/>
      <c r="I751" s="138"/>
      <c r="J751" s="138"/>
    </row>
    <row r="752" spans="1:10" ht="27" x14ac:dyDescent="0.3">
      <c r="A752" s="122"/>
      <c r="B752" s="126" t="s">
        <v>93</v>
      </c>
      <c r="C752" s="123" t="s">
        <v>5</v>
      </c>
      <c r="D752" s="125" t="s">
        <v>754</v>
      </c>
      <c r="E752" s="122"/>
      <c r="F752" s="124">
        <v>48.444000000000003</v>
      </c>
      <c r="G752" s="122"/>
      <c r="H752" s="122"/>
      <c r="I752" s="122"/>
      <c r="J752" s="122"/>
    </row>
    <row r="753" spans="1:10" x14ac:dyDescent="0.3">
      <c r="A753" s="116"/>
      <c r="B753" s="121" t="s">
        <v>93</v>
      </c>
      <c r="C753" s="120" t="s">
        <v>5</v>
      </c>
      <c r="D753" s="119" t="s">
        <v>95</v>
      </c>
      <c r="E753" s="116"/>
      <c r="F753" s="118">
        <v>48.444000000000003</v>
      </c>
      <c r="G753" s="116"/>
      <c r="H753" s="116"/>
      <c r="I753" s="116"/>
      <c r="J753" s="116"/>
    </row>
    <row r="754" spans="1:10" x14ac:dyDescent="0.3">
      <c r="A754" s="133" t="s">
        <v>12</v>
      </c>
      <c r="B754" s="133" t="s">
        <v>150</v>
      </c>
      <c r="C754" s="132" t="s">
        <v>753</v>
      </c>
      <c r="D754" s="127" t="s">
        <v>752</v>
      </c>
      <c r="E754" s="131" t="s">
        <v>169</v>
      </c>
      <c r="F754" s="130">
        <v>55.71</v>
      </c>
      <c r="G754" s="128"/>
      <c r="H754" s="129"/>
      <c r="I754" s="128">
        <f t="shared" ref="I754" si="117">(G754+H754)*F754</f>
        <v>0</v>
      </c>
      <c r="J754" s="127" t="s">
        <v>5</v>
      </c>
    </row>
    <row r="755" spans="1:10" x14ac:dyDescent="0.3">
      <c r="A755" s="138"/>
      <c r="B755" s="126" t="s">
        <v>93</v>
      </c>
      <c r="C755" s="139" t="s">
        <v>5</v>
      </c>
      <c r="D755" s="140" t="s">
        <v>650</v>
      </c>
      <c r="E755" s="138"/>
      <c r="F755" s="139" t="s">
        <v>5</v>
      </c>
      <c r="G755" s="138"/>
      <c r="H755" s="138"/>
      <c r="I755" s="138"/>
      <c r="J755" s="138"/>
    </row>
    <row r="756" spans="1:10" ht="27" x14ac:dyDescent="0.3">
      <c r="A756" s="122"/>
      <c r="B756" s="126" t="s">
        <v>93</v>
      </c>
      <c r="C756" s="123" t="s">
        <v>5</v>
      </c>
      <c r="D756" s="125" t="s">
        <v>751</v>
      </c>
      <c r="E756" s="122"/>
      <c r="F756" s="124">
        <v>55.71</v>
      </c>
      <c r="G756" s="122"/>
      <c r="H756" s="122"/>
      <c r="I756" s="122"/>
      <c r="J756" s="122"/>
    </row>
    <row r="757" spans="1:10" x14ac:dyDescent="0.3">
      <c r="A757" s="116"/>
      <c r="B757" s="121" t="s">
        <v>93</v>
      </c>
      <c r="C757" s="120" t="s">
        <v>5</v>
      </c>
      <c r="D757" s="119" t="s">
        <v>95</v>
      </c>
      <c r="E757" s="116"/>
      <c r="F757" s="118">
        <v>55.71</v>
      </c>
      <c r="G757" s="116"/>
      <c r="H757" s="116"/>
      <c r="I757" s="116"/>
      <c r="J757" s="116"/>
    </row>
    <row r="758" spans="1:10" ht="27" x14ac:dyDescent="0.3">
      <c r="A758" s="115" t="s">
        <v>349</v>
      </c>
      <c r="B758" s="115" t="s">
        <v>87</v>
      </c>
      <c r="C758" s="114" t="s">
        <v>750</v>
      </c>
      <c r="D758" s="110" t="s">
        <v>749</v>
      </c>
      <c r="E758" s="113" t="s">
        <v>169</v>
      </c>
      <c r="F758" s="112">
        <v>177.756</v>
      </c>
      <c r="G758" s="111"/>
      <c r="H758" s="111"/>
      <c r="I758" s="111">
        <f t="shared" ref="I758" si="118">(G758+H758)*F758</f>
        <v>0</v>
      </c>
      <c r="J758" s="110" t="s">
        <v>91</v>
      </c>
    </row>
    <row r="759" spans="1:10" x14ac:dyDescent="0.3">
      <c r="A759" s="122"/>
      <c r="B759" s="126" t="s">
        <v>93</v>
      </c>
      <c r="C759" s="123" t="s">
        <v>5</v>
      </c>
      <c r="D759" s="125" t="s">
        <v>667</v>
      </c>
      <c r="E759" s="122"/>
      <c r="F759" s="124">
        <v>177.756</v>
      </c>
      <c r="G759" s="122"/>
      <c r="H759" s="122"/>
      <c r="I759" s="122"/>
      <c r="J759" s="122"/>
    </row>
    <row r="760" spans="1:10" x14ac:dyDescent="0.3">
      <c r="A760" s="116"/>
      <c r="B760" s="121" t="s">
        <v>93</v>
      </c>
      <c r="C760" s="120" t="s">
        <v>5</v>
      </c>
      <c r="D760" s="119" t="s">
        <v>95</v>
      </c>
      <c r="E760" s="116"/>
      <c r="F760" s="118">
        <v>177.756</v>
      </c>
      <c r="G760" s="116"/>
      <c r="H760" s="116"/>
      <c r="I760" s="116"/>
      <c r="J760" s="116"/>
    </row>
    <row r="761" spans="1:10" x14ac:dyDescent="0.3">
      <c r="A761" s="133" t="s">
        <v>346</v>
      </c>
      <c r="B761" s="133" t="s">
        <v>150</v>
      </c>
      <c r="C761" s="132" t="s">
        <v>748</v>
      </c>
      <c r="D761" s="127" t="s">
        <v>747</v>
      </c>
      <c r="E761" s="131" t="s">
        <v>169</v>
      </c>
      <c r="F761" s="130">
        <v>204.41900000000001</v>
      </c>
      <c r="G761" s="128"/>
      <c r="H761" s="129"/>
      <c r="I761" s="128">
        <f t="shared" ref="I761" si="119">(G761+H761)*F761</f>
        <v>0</v>
      </c>
      <c r="J761" s="127" t="s">
        <v>5</v>
      </c>
    </row>
    <row r="762" spans="1:10" x14ac:dyDescent="0.3">
      <c r="A762" s="122"/>
      <c r="B762" s="126" t="s">
        <v>93</v>
      </c>
      <c r="C762" s="123" t="s">
        <v>5</v>
      </c>
      <c r="D762" s="125" t="s">
        <v>746</v>
      </c>
      <c r="E762" s="122"/>
      <c r="F762" s="124">
        <v>204.41900000000001</v>
      </c>
      <c r="G762" s="122"/>
      <c r="H762" s="122"/>
      <c r="I762" s="122"/>
      <c r="J762" s="122"/>
    </row>
    <row r="763" spans="1:10" x14ac:dyDescent="0.3">
      <c r="A763" s="116"/>
      <c r="B763" s="121" t="s">
        <v>93</v>
      </c>
      <c r="C763" s="120" t="s">
        <v>5</v>
      </c>
      <c r="D763" s="119" t="s">
        <v>95</v>
      </c>
      <c r="E763" s="116"/>
      <c r="F763" s="118">
        <v>204.41900000000001</v>
      </c>
      <c r="G763" s="116"/>
      <c r="H763" s="116"/>
      <c r="I763" s="116"/>
      <c r="J763" s="116"/>
    </row>
    <row r="764" spans="1:10" ht="27" x14ac:dyDescent="0.3">
      <c r="A764" s="115" t="s">
        <v>159</v>
      </c>
      <c r="B764" s="115" t="s">
        <v>87</v>
      </c>
      <c r="C764" s="114" t="s">
        <v>745</v>
      </c>
      <c r="D764" s="110" t="s">
        <v>744</v>
      </c>
      <c r="E764" s="113" t="s">
        <v>169</v>
      </c>
      <c r="F764" s="112">
        <v>22.771999999999998</v>
      </c>
      <c r="G764" s="111"/>
      <c r="H764" s="111"/>
      <c r="I764" s="111">
        <f t="shared" ref="I764" si="120">(G764+H764)*F764</f>
        <v>0</v>
      </c>
      <c r="J764" s="110" t="s">
        <v>5</v>
      </c>
    </row>
    <row r="765" spans="1:10" x14ac:dyDescent="0.3">
      <c r="A765" s="138"/>
      <c r="B765" s="126" t="s">
        <v>93</v>
      </c>
      <c r="C765" s="139" t="s">
        <v>5</v>
      </c>
      <c r="D765" s="140" t="s">
        <v>650</v>
      </c>
      <c r="E765" s="138"/>
      <c r="F765" s="139" t="s">
        <v>5</v>
      </c>
      <c r="G765" s="138"/>
      <c r="H765" s="138"/>
      <c r="I765" s="138"/>
      <c r="J765" s="138"/>
    </row>
    <row r="766" spans="1:10" x14ac:dyDescent="0.3">
      <c r="A766" s="122"/>
      <c r="B766" s="126" t="s">
        <v>93</v>
      </c>
      <c r="C766" s="123" t="s">
        <v>5</v>
      </c>
      <c r="D766" s="125" t="s">
        <v>743</v>
      </c>
      <c r="E766" s="122"/>
      <c r="F766" s="124">
        <v>22.771999999999998</v>
      </c>
      <c r="G766" s="122"/>
      <c r="H766" s="122"/>
      <c r="I766" s="122"/>
      <c r="J766" s="122"/>
    </row>
    <row r="767" spans="1:10" x14ac:dyDescent="0.3">
      <c r="A767" s="116"/>
      <c r="B767" s="121" t="s">
        <v>93</v>
      </c>
      <c r="C767" s="120" t="s">
        <v>5</v>
      </c>
      <c r="D767" s="119" t="s">
        <v>95</v>
      </c>
      <c r="E767" s="116"/>
      <c r="F767" s="118">
        <v>22.771999999999998</v>
      </c>
      <c r="G767" s="116"/>
      <c r="H767" s="116"/>
      <c r="I767" s="116"/>
      <c r="J767" s="116"/>
    </row>
    <row r="768" spans="1:10" ht="27" x14ac:dyDescent="0.3">
      <c r="A768" s="115" t="s">
        <v>281</v>
      </c>
      <c r="B768" s="115" t="s">
        <v>87</v>
      </c>
      <c r="C768" s="114" t="s">
        <v>742</v>
      </c>
      <c r="D768" s="110" t="s">
        <v>741</v>
      </c>
      <c r="E768" s="113" t="s">
        <v>223</v>
      </c>
      <c r="F768" s="112">
        <v>2201.3809999999999</v>
      </c>
      <c r="G768" s="111"/>
      <c r="H768" s="111"/>
      <c r="I768" s="111">
        <f t="shared" ref="I768" si="121">(G768+H768)*F768</f>
        <v>0</v>
      </c>
      <c r="J768" s="110" t="s">
        <v>91</v>
      </c>
    </row>
    <row r="769" spans="1:10" ht="15" x14ac:dyDescent="0.3">
      <c r="A769" s="141"/>
      <c r="B769" s="145" t="s">
        <v>69</v>
      </c>
      <c r="C769" s="144" t="s">
        <v>740</v>
      </c>
      <c r="D769" s="144" t="s">
        <v>739</v>
      </c>
      <c r="E769" s="141"/>
      <c r="F769" s="141"/>
      <c r="G769" s="141"/>
      <c r="H769" s="141"/>
      <c r="I769" s="143">
        <f>SUM(I770:I834)</f>
        <v>0</v>
      </c>
      <c r="J769" s="141"/>
    </row>
    <row r="770" spans="1:10" ht="27" x14ac:dyDescent="0.3">
      <c r="A770" s="115" t="s">
        <v>212</v>
      </c>
      <c r="B770" s="115" t="s">
        <v>87</v>
      </c>
      <c r="C770" s="114" t="s">
        <v>738</v>
      </c>
      <c r="D770" s="110" t="s">
        <v>737</v>
      </c>
      <c r="E770" s="113" t="s">
        <v>169</v>
      </c>
      <c r="F770" s="112">
        <v>84.882000000000005</v>
      </c>
      <c r="G770" s="111"/>
      <c r="H770" s="111"/>
      <c r="I770" s="111">
        <f t="shared" ref="I770" si="122">(G770+H770)*F770</f>
        <v>0</v>
      </c>
      <c r="J770" s="110" t="s">
        <v>91</v>
      </c>
    </row>
    <row r="771" spans="1:10" x14ac:dyDescent="0.3">
      <c r="A771" s="138"/>
      <c r="B771" s="126" t="s">
        <v>93</v>
      </c>
      <c r="C771" s="139" t="s">
        <v>5</v>
      </c>
      <c r="D771" s="140" t="s">
        <v>729</v>
      </c>
      <c r="E771" s="138"/>
      <c r="F771" s="139" t="s">
        <v>5</v>
      </c>
      <c r="G771" s="138"/>
      <c r="H771" s="138"/>
      <c r="I771" s="138"/>
      <c r="J771" s="138"/>
    </row>
    <row r="772" spans="1:10" x14ac:dyDescent="0.3">
      <c r="A772" s="138"/>
      <c r="B772" s="126" t="s">
        <v>93</v>
      </c>
      <c r="C772" s="139" t="s">
        <v>5</v>
      </c>
      <c r="D772" s="140" t="s">
        <v>654</v>
      </c>
      <c r="E772" s="138"/>
      <c r="F772" s="139" t="s">
        <v>5</v>
      </c>
      <c r="G772" s="138"/>
      <c r="H772" s="138"/>
      <c r="I772" s="138"/>
      <c r="J772" s="138"/>
    </row>
    <row r="773" spans="1:10" x14ac:dyDescent="0.3">
      <c r="A773" s="122"/>
      <c r="B773" s="126" t="s">
        <v>93</v>
      </c>
      <c r="C773" s="123" t="s">
        <v>5</v>
      </c>
      <c r="D773" s="125" t="s">
        <v>736</v>
      </c>
      <c r="E773" s="122"/>
      <c r="F773" s="124">
        <v>76.125</v>
      </c>
      <c r="G773" s="122"/>
      <c r="H773" s="122"/>
      <c r="I773" s="122"/>
      <c r="J773" s="122"/>
    </row>
    <row r="774" spans="1:10" x14ac:dyDescent="0.3">
      <c r="A774" s="138"/>
      <c r="B774" s="126" t="s">
        <v>93</v>
      </c>
      <c r="C774" s="139" t="s">
        <v>5</v>
      </c>
      <c r="D774" s="140" t="s">
        <v>650</v>
      </c>
      <c r="E774" s="138"/>
      <c r="F774" s="139" t="s">
        <v>5</v>
      </c>
      <c r="G774" s="138"/>
      <c r="H774" s="138"/>
      <c r="I774" s="138"/>
      <c r="J774" s="138"/>
    </row>
    <row r="775" spans="1:10" x14ac:dyDescent="0.3">
      <c r="A775" s="122"/>
      <c r="B775" s="126" t="s">
        <v>93</v>
      </c>
      <c r="C775" s="123" t="s">
        <v>5</v>
      </c>
      <c r="D775" s="125" t="s">
        <v>735</v>
      </c>
      <c r="E775" s="122"/>
      <c r="F775" s="124">
        <v>8.7569999999999997</v>
      </c>
      <c r="G775" s="122"/>
      <c r="H775" s="122"/>
      <c r="I775" s="122"/>
      <c r="J775" s="122"/>
    </row>
    <row r="776" spans="1:10" x14ac:dyDescent="0.3">
      <c r="A776" s="116"/>
      <c r="B776" s="121" t="s">
        <v>93</v>
      </c>
      <c r="C776" s="120" t="s">
        <v>5</v>
      </c>
      <c r="D776" s="119" t="s">
        <v>95</v>
      </c>
      <c r="E776" s="116"/>
      <c r="F776" s="118">
        <v>84.882000000000005</v>
      </c>
      <c r="G776" s="116"/>
      <c r="H776" s="116"/>
      <c r="I776" s="116"/>
      <c r="J776" s="116"/>
    </row>
    <row r="777" spans="1:10" ht="27" x14ac:dyDescent="0.3">
      <c r="A777" s="133" t="s">
        <v>11</v>
      </c>
      <c r="B777" s="133" t="s">
        <v>150</v>
      </c>
      <c r="C777" s="132" t="s">
        <v>734</v>
      </c>
      <c r="D777" s="127" t="s">
        <v>733</v>
      </c>
      <c r="E777" s="131" t="s">
        <v>169</v>
      </c>
      <c r="F777" s="130">
        <v>9.6329999999999991</v>
      </c>
      <c r="G777" s="128"/>
      <c r="H777" s="129"/>
      <c r="I777" s="128">
        <f t="shared" ref="I777" si="123">(G777+H777)*F777</f>
        <v>0</v>
      </c>
      <c r="J777" s="127" t="s">
        <v>5</v>
      </c>
    </row>
    <row r="778" spans="1:10" x14ac:dyDescent="0.3">
      <c r="A778" s="138"/>
      <c r="B778" s="126" t="s">
        <v>93</v>
      </c>
      <c r="C778" s="139" t="s">
        <v>5</v>
      </c>
      <c r="D778" s="140" t="s">
        <v>650</v>
      </c>
      <c r="E778" s="138"/>
      <c r="F778" s="139" t="s">
        <v>5</v>
      </c>
      <c r="G778" s="138"/>
      <c r="H778" s="138"/>
      <c r="I778" s="138"/>
      <c r="J778" s="138"/>
    </row>
    <row r="779" spans="1:10" x14ac:dyDescent="0.3">
      <c r="A779" s="122"/>
      <c r="B779" s="126" t="s">
        <v>93</v>
      </c>
      <c r="C779" s="123" t="s">
        <v>5</v>
      </c>
      <c r="D779" s="125" t="s">
        <v>732</v>
      </c>
      <c r="E779" s="122"/>
      <c r="F779" s="124">
        <v>9.6329999999999991</v>
      </c>
      <c r="G779" s="122"/>
      <c r="H779" s="122"/>
      <c r="I779" s="122"/>
      <c r="J779" s="122"/>
    </row>
    <row r="780" spans="1:10" x14ac:dyDescent="0.3">
      <c r="A780" s="116"/>
      <c r="B780" s="121" t="s">
        <v>93</v>
      </c>
      <c r="C780" s="120" t="s">
        <v>5</v>
      </c>
      <c r="D780" s="119" t="s">
        <v>95</v>
      </c>
      <c r="E780" s="116"/>
      <c r="F780" s="118">
        <v>9.6329999999999991</v>
      </c>
      <c r="G780" s="116"/>
      <c r="H780" s="116"/>
      <c r="I780" s="116"/>
      <c r="J780" s="116"/>
    </row>
    <row r="781" spans="1:10" ht="27" x14ac:dyDescent="0.3">
      <c r="A781" s="133" t="s">
        <v>203</v>
      </c>
      <c r="B781" s="133" t="s">
        <v>150</v>
      </c>
      <c r="C781" s="132" t="s">
        <v>731</v>
      </c>
      <c r="D781" s="127" t="s">
        <v>730</v>
      </c>
      <c r="E781" s="131" t="s">
        <v>169</v>
      </c>
      <c r="F781" s="130">
        <v>79.930999999999997</v>
      </c>
      <c r="G781" s="128"/>
      <c r="H781" s="129"/>
      <c r="I781" s="128">
        <f t="shared" ref="I781" si="124">(G781+H781)*F781</f>
        <v>0</v>
      </c>
      <c r="J781" s="127" t="s">
        <v>5</v>
      </c>
    </row>
    <row r="782" spans="1:10" x14ac:dyDescent="0.3">
      <c r="A782" s="138"/>
      <c r="B782" s="126" t="s">
        <v>93</v>
      </c>
      <c r="C782" s="139" t="s">
        <v>5</v>
      </c>
      <c r="D782" s="140" t="s">
        <v>729</v>
      </c>
      <c r="E782" s="138"/>
      <c r="F782" s="139" t="s">
        <v>5</v>
      </c>
      <c r="G782" s="138"/>
      <c r="H782" s="138"/>
      <c r="I782" s="138"/>
      <c r="J782" s="138"/>
    </row>
    <row r="783" spans="1:10" x14ac:dyDescent="0.3">
      <c r="A783" s="138"/>
      <c r="B783" s="126" t="s">
        <v>93</v>
      </c>
      <c r="C783" s="139" t="s">
        <v>5</v>
      </c>
      <c r="D783" s="140" t="s">
        <v>654</v>
      </c>
      <c r="E783" s="138"/>
      <c r="F783" s="139" t="s">
        <v>5</v>
      </c>
      <c r="G783" s="138"/>
      <c r="H783" s="138"/>
      <c r="I783" s="138"/>
      <c r="J783" s="138"/>
    </row>
    <row r="784" spans="1:10" x14ac:dyDescent="0.3">
      <c r="A784" s="122"/>
      <c r="B784" s="126" t="s">
        <v>93</v>
      </c>
      <c r="C784" s="123" t="s">
        <v>5</v>
      </c>
      <c r="D784" s="125" t="s">
        <v>728</v>
      </c>
      <c r="E784" s="122"/>
      <c r="F784" s="124">
        <v>79.930999999999997</v>
      </c>
      <c r="G784" s="122"/>
      <c r="H784" s="122"/>
      <c r="I784" s="122"/>
      <c r="J784" s="122"/>
    </row>
    <row r="785" spans="1:10" x14ac:dyDescent="0.3">
      <c r="A785" s="116"/>
      <c r="B785" s="126" t="s">
        <v>93</v>
      </c>
      <c r="C785" s="117" t="s">
        <v>5</v>
      </c>
      <c r="D785" s="137" t="s">
        <v>95</v>
      </c>
      <c r="E785" s="116"/>
      <c r="F785" s="136">
        <v>79.930999999999997</v>
      </c>
      <c r="G785" s="116"/>
      <c r="H785" s="116"/>
      <c r="I785" s="116"/>
      <c r="J785" s="116"/>
    </row>
    <row r="786" spans="1:10" x14ac:dyDescent="0.3">
      <c r="A786" s="122"/>
      <c r="B786" s="126" t="s">
        <v>93</v>
      </c>
      <c r="C786" s="123" t="s">
        <v>5</v>
      </c>
      <c r="D786" s="125" t="s">
        <v>5</v>
      </c>
      <c r="E786" s="122"/>
      <c r="F786" s="124">
        <v>0</v>
      </c>
      <c r="G786" s="122"/>
      <c r="H786" s="122"/>
      <c r="I786" s="122"/>
      <c r="J786" s="122"/>
    </row>
    <row r="787" spans="1:10" x14ac:dyDescent="0.3">
      <c r="A787" s="122"/>
      <c r="B787" s="126" t="s">
        <v>93</v>
      </c>
      <c r="C787" s="123" t="s">
        <v>5</v>
      </c>
      <c r="D787" s="125" t="s">
        <v>5</v>
      </c>
      <c r="E787" s="122"/>
      <c r="F787" s="124">
        <v>0</v>
      </c>
      <c r="G787" s="122"/>
      <c r="H787" s="122"/>
      <c r="I787" s="122"/>
      <c r="J787" s="122"/>
    </row>
    <row r="788" spans="1:10" x14ac:dyDescent="0.3">
      <c r="A788" s="122"/>
      <c r="B788" s="126" t="s">
        <v>93</v>
      </c>
      <c r="C788" s="123" t="s">
        <v>5</v>
      </c>
      <c r="D788" s="125" t="s">
        <v>5</v>
      </c>
      <c r="E788" s="122"/>
      <c r="F788" s="124">
        <v>0</v>
      </c>
      <c r="G788" s="122"/>
      <c r="H788" s="122"/>
      <c r="I788" s="122"/>
      <c r="J788" s="122"/>
    </row>
    <row r="789" spans="1:10" x14ac:dyDescent="0.3">
      <c r="A789" s="122"/>
      <c r="B789" s="126" t="s">
        <v>93</v>
      </c>
      <c r="C789" s="123" t="s">
        <v>5</v>
      </c>
      <c r="D789" s="125" t="s">
        <v>5</v>
      </c>
      <c r="E789" s="122"/>
      <c r="F789" s="124">
        <v>0</v>
      </c>
      <c r="G789" s="122"/>
      <c r="H789" s="122"/>
      <c r="I789" s="122"/>
      <c r="J789" s="122"/>
    </row>
    <row r="790" spans="1:10" x14ac:dyDescent="0.3">
      <c r="A790" s="122"/>
      <c r="B790" s="126" t="s">
        <v>93</v>
      </c>
      <c r="C790" s="123" t="s">
        <v>5</v>
      </c>
      <c r="D790" s="125" t="s">
        <v>5</v>
      </c>
      <c r="E790" s="122"/>
      <c r="F790" s="124">
        <v>0</v>
      </c>
      <c r="G790" s="122"/>
      <c r="H790" s="122"/>
      <c r="I790" s="122"/>
      <c r="J790" s="122"/>
    </row>
    <row r="791" spans="1:10" x14ac:dyDescent="0.3">
      <c r="A791" s="122"/>
      <c r="B791" s="126" t="s">
        <v>93</v>
      </c>
      <c r="C791" s="123" t="s">
        <v>5</v>
      </c>
      <c r="D791" s="125" t="s">
        <v>5</v>
      </c>
      <c r="E791" s="122"/>
      <c r="F791" s="124">
        <v>0</v>
      </c>
      <c r="G791" s="122"/>
      <c r="H791" s="122"/>
      <c r="I791" s="122"/>
      <c r="J791" s="122"/>
    </row>
    <row r="792" spans="1:10" x14ac:dyDescent="0.3">
      <c r="A792" s="122"/>
      <c r="B792" s="121" t="s">
        <v>93</v>
      </c>
      <c r="C792" s="157" t="s">
        <v>5</v>
      </c>
      <c r="D792" s="135" t="s">
        <v>5</v>
      </c>
      <c r="E792" s="122"/>
      <c r="F792" s="134">
        <v>0</v>
      </c>
      <c r="G792" s="122"/>
      <c r="H792" s="122"/>
      <c r="I792" s="122"/>
      <c r="J792" s="122"/>
    </row>
    <row r="793" spans="1:10" ht="27" x14ac:dyDescent="0.3">
      <c r="A793" s="115" t="s">
        <v>251</v>
      </c>
      <c r="B793" s="115" t="s">
        <v>87</v>
      </c>
      <c r="C793" s="114" t="s">
        <v>727</v>
      </c>
      <c r="D793" s="110" t="s">
        <v>726</v>
      </c>
      <c r="E793" s="113" t="s">
        <v>169</v>
      </c>
      <c r="F793" s="112">
        <v>95.004999999999995</v>
      </c>
      <c r="G793" s="111"/>
      <c r="H793" s="111"/>
      <c r="I793" s="111">
        <f t="shared" ref="I793" si="125">(G793+H793)*F793</f>
        <v>0</v>
      </c>
      <c r="J793" s="110" t="s">
        <v>91</v>
      </c>
    </row>
    <row r="794" spans="1:10" x14ac:dyDescent="0.3">
      <c r="A794" s="138"/>
      <c r="B794" s="126" t="s">
        <v>93</v>
      </c>
      <c r="C794" s="139" t="s">
        <v>5</v>
      </c>
      <c r="D794" s="140" t="s">
        <v>650</v>
      </c>
      <c r="E794" s="138"/>
      <c r="F794" s="139" t="s">
        <v>5</v>
      </c>
      <c r="G794" s="138"/>
      <c r="H794" s="138"/>
      <c r="I794" s="138"/>
      <c r="J794" s="138"/>
    </row>
    <row r="795" spans="1:10" x14ac:dyDescent="0.3">
      <c r="A795" s="122"/>
      <c r="B795" s="126" t="s">
        <v>93</v>
      </c>
      <c r="C795" s="123" t="s">
        <v>5</v>
      </c>
      <c r="D795" s="125" t="s">
        <v>725</v>
      </c>
      <c r="E795" s="122"/>
      <c r="F795" s="124">
        <v>44.548000000000002</v>
      </c>
      <c r="G795" s="122"/>
      <c r="H795" s="122"/>
      <c r="I795" s="122"/>
      <c r="J795" s="122"/>
    </row>
    <row r="796" spans="1:10" x14ac:dyDescent="0.3">
      <c r="A796" s="138"/>
      <c r="B796" s="126" t="s">
        <v>93</v>
      </c>
      <c r="C796" s="139" t="s">
        <v>5</v>
      </c>
      <c r="D796" s="140" t="s">
        <v>654</v>
      </c>
      <c r="E796" s="138"/>
      <c r="F796" s="139" t="s">
        <v>5</v>
      </c>
      <c r="G796" s="138"/>
      <c r="H796" s="138"/>
      <c r="I796" s="138"/>
      <c r="J796" s="138"/>
    </row>
    <row r="797" spans="1:10" x14ac:dyDescent="0.3">
      <c r="A797" s="122"/>
      <c r="B797" s="126" t="s">
        <v>93</v>
      </c>
      <c r="C797" s="123" t="s">
        <v>5</v>
      </c>
      <c r="D797" s="125" t="s">
        <v>724</v>
      </c>
      <c r="E797" s="122"/>
      <c r="F797" s="124">
        <v>38.951000000000001</v>
      </c>
      <c r="G797" s="122"/>
      <c r="H797" s="122"/>
      <c r="I797" s="122"/>
      <c r="J797" s="122"/>
    </row>
    <row r="798" spans="1:10" x14ac:dyDescent="0.3">
      <c r="A798" s="138"/>
      <c r="B798" s="126" t="s">
        <v>93</v>
      </c>
      <c r="C798" s="139" t="s">
        <v>5</v>
      </c>
      <c r="D798" s="140" t="s">
        <v>723</v>
      </c>
      <c r="E798" s="138"/>
      <c r="F798" s="139" t="s">
        <v>5</v>
      </c>
      <c r="G798" s="138"/>
      <c r="H798" s="138"/>
      <c r="I798" s="138"/>
      <c r="J798" s="138"/>
    </row>
    <row r="799" spans="1:10" x14ac:dyDescent="0.3">
      <c r="A799" s="122"/>
      <c r="B799" s="126" t="s">
        <v>93</v>
      </c>
      <c r="C799" s="123" t="s">
        <v>5</v>
      </c>
      <c r="D799" s="125" t="s">
        <v>722</v>
      </c>
      <c r="E799" s="122"/>
      <c r="F799" s="124">
        <v>11.506</v>
      </c>
      <c r="G799" s="122"/>
      <c r="H799" s="122"/>
      <c r="I799" s="122"/>
      <c r="J799" s="122"/>
    </row>
    <row r="800" spans="1:10" x14ac:dyDescent="0.3">
      <c r="A800" s="116"/>
      <c r="B800" s="121" t="s">
        <v>93</v>
      </c>
      <c r="C800" s="120" t="s">
        <v>5</v>
      </c>
      <c r="D800" s="119" t="s">
        <v>95</v>
      </c>
      <c r="E800" s="116"/>
      <c r="F800" s="118">
        <v>95.004999999999995</v>
      </c>
      <c r="G800" s="116"/>
      <c r="H800" s="116"/>
      <c r="I800" s="116"/>
      <c r="J800" s="116"/>
    </row>
    <row r="801" spans="1:10" ht="27" x14ac:dyDescent="0.3">
      <c r="A801" s="133" t="s">
        <v>247</v>
      </c>
      <c r="B801" s="133" t="s">
        <v>150</v>
      </c>
      <c r="C801" s="132" t="s">
        <v>721</v>
      </c>
      <c r="D801" s="127" t="s">
        <v>720</v>
      </c>
      <c r="E801" s="131" t="s">
        <v>169</v>
      </c>
      <c r="F801" s="130">
        <v>83.049000000000007</v>
      </c>
      <c r="G801" s="128"/>
      <c r="H801" s="129"/>
      <c r="I801" s="128">
        <f t="shared" ref="I801" si="126">(G801+H801)*F801</f>
        <v>0</v>
      </c>
      <c r="J801" s="127" t="s">
        <v>91</v>
      </c>
    </row>
    <row r="802" spans="1:10" x14ac:dyDescent="0.3">
      <c r="A802" s="138"/>
      <c r="B802" s="126" t="s">
        <v>93</v>
      </c>
      <c r="C802" s="139" t="s">
        <v>5</v>
      </c>
      <c r="D802" s="140" t="s">
        <v>650</v>
      </c>
      <c r="E802" s="138"/>
      <c r="F802" s="139" t="s">
        <v>5</v>
      </c>
      <c r="G802" s="138"/>
      <c r="H802" s="138"/>
      <c r="I802" s="138"/>
      <c r="J802" s="138"/>
    </row>
    <row r="803" spans="1:10" x14ac:dyDescent="0.3">
      <c r="A803" s="122"/>
      <c r="B803" s="126" t="s">
        <v>93</v>
      </c>
      <c r="C803" s="123" t="s">
        <v>5</v>
      </c>
      <c r="D803" s="125" t="s">
        <v>719</v>
      </c>
      <c r="E803" s="122"/>
      <c r="F803" s="124">
        <v>49.003</v>
      </c>
      <c r="G803" s="122"/>
      <c r="H803" s="122"/>
      <c r="I803" s="122"/>
      <c r="J803" s="122"/>
    </row>
    <row r="804" spans="1:10" x14ac:dyDescent="0.3">
      <c r="A804" s="138"/>
      <c r="B804" s="126" t="s">
        <v>93</v>
      </c>
      <c r="C804" s="139" t="s">
        <v>5</v>
      </c>
      <c r="D804" s="140" t="s">
        <v>654</v>
      </c>
      <c r="E804" s="138"/>
      <c r="F804" s="139" t="s">
        <v>5</v>
      </c>
      <c r="G804" s="138"/>
      <c r="H804" s="138"/>
      <c r="I804" s="138"/>
      <c r="J804" s="138"/>
    </row>
    <row r="805" spans="1:10" x14ac:dyDescent="0.3">
      <c r="A805" s="122"/>
      <c r="B805" s="126" t="s">
        <v>93</v>
      </c>
      <c r="C805" s="123" t="s">
        <v>5</v>
      </c>
      <c r="D805" s="125" t="s">
        <v>718</v>
      </c>
      <c r="E805" s="122"/>
      <c r="F805" s="124">
        <v>42.845999999999997</v>
      </c>
      <c r="G805" s="122"/>
      <c r="H805" s="122"/>
      <c r="I805" s="122"/>
      <c r="J805" s="122"/>
    </row>
    <row r="806" spans="1:10" x14ac:dyDescent="0.3">
      <c r="A806" s="138"/>
      <c r="B806" s="126" t="s">
        <v>93</v>
      </c>
      <c r="C806" s="139" t="s">
        <v>5</v>
      </c>
      <c r="D806" s="140" t="s">
        <v>717</v>
      </c>
      <c r="E806" s="138"/>
      <c r="F806" s="139" t="s">
        <v>5</v>
      </c>
      <c r="G806" s="138"/>
      <c r="H806" s="138"/>
      <c r="I806" s="138"/>
      <c r="J806" s="138"/>
    </row>
    <row r="807" spans="1:10" x14ac:dyDescent="0.3">
      <c r="A807" s="122"/>
      <c r="B807" s="126" t="s">
        <v>93</v>
      </c>
      <c r="C807" s="123" t="s">
        <v>5</v>
      </c>
      <c r="D807" s="125" t="s">
        <v>716</v>
      </c>
      <c r="E807" s="122"/>
      <c r="F807" s="124">
        <v>-8.8000000000000007</v>
      </c>
      <c r="G807" s="122"/>
      <c r="H807" s="122"/>
      <c r="I807" s="122"/>
      <c r="J807" s="122"/>
    </row>
    <row r="808" spans="1:10" x14ac:dyDescent="0.3">
      <c r="A808" s="116"/>
      <c r="B808" s="121" t="s">
        <v>93</v>
      </c>
      <c r="C808" s="120" t="s">
        <v>5</v>
      </c>
      <c r="D808" s="119" t="s">
        <v>95</v>
      </c>
      <c r="E808" s="116"/>
      <c r="F808" s="118">
        <v>83.049000000000007</v>
      </c>
      <c r="G808" s="116"/>
      <c r="H808" s="116"/>
      <c r="I808" s="116"/>
      <c r="J808" s="116"/>
    </row>
    <row r="809" spans="1:10" x14ac:dyDescent="0.3">
      <c r="A809" s="133" t="s">
        <v>163</v>
      </c>
      <c r="B809" s="133" t="s">
        <v>150</v>
      </c>
      <c r="C809" s="132" t="s">
        <v>715</v>
      </c>
      <c r="D809" s="127" t="s">
        <v>714</v>
      </c>
      <c r="E809" s="131" t="s">
        <v>90</v>
      </c>
      <c r="F809" s="130">
        <v>3.8580000000000001</v>
      </c>
      <c r="G809" s="128"/>
      <c r="H809" s="129"/>
      <c r="I809" s="128">
        <f t="shared" ref="I809" si="127">(G809+H809)*F809</f>
        <v>0</v>
      </c>
      <c r="J809" s="127" t="s">
        <v>5</v>
      </c>
    </row>
    <row r="810" spans="1:10" x14ac:dyDescent="0.3">
      <c r="A810" s="122"/>
      <c r="B810" s="126" t="s">
        <v>93</v>
      </c>
      <c r="C810" s="123" t="s">
        <v>5</v>
      </c>
      <c r="D810" s="125" t="s">
        <v>713</v>
      </c>
      <c r="E810" s="122"/>
      <c r="F810" s="124">
        <v>3.1680000000000001</v>
      </c>
      <c r="G810" s="122"/>
      <c r="H810" s="122"/>
      <c r="I810" s="122"/>
      <c r="J810" s="122"/>
    </row>
    <row r="811" spans="1:10" x14ac:dyDescent="0.3">
      <c r="A811" s="122"/>
      <c r="B811" s="126" t="s">
        <v>93</v>
      </c>
      <c r="C811" s="123" t="s">
        <v>5</v>
      </c>
      <c r="D811" s="125" t="s">
        <v>712</v>
      </c>
      <c r="E811" s="122"/>
      <c r="F811" s="124">
        <v>0.69</v>
      </c>
      <c r="G811" s="122"/>
      <c r="H811" s="122"/>
      <c r="I811" s="122"/>
      <c r="J811" s="122"/>
    </row>
    <row r="812" spans="1:10" x14ac:dyDescent="0.3">
      <c r="A812" s="116"/>
      <c r="B812" s="121" t="s">
        <v>93</v>
      </c>
      <c r="C812" s="120" t="s">
        <v>5</v>
      </c>
      <c r="D812" s="119" t="s">
        <v>95</v>
      </c>
      <c r="E812" s="116"/>
      <c r="F812" s="118">
        <v>3.8580000000000001</v>
      </c>
      <c r="G812" s="116"/>
      <c r="H812" s="116"/>
      <c r="I812" s="116"/>
      <c r="J812" s="116"/>
    </row>
    <row r="813" spans="1:10" ht="27" x14ac:dyDescent="0.3">
      <c r="A813" s="115" t="s">
        <v>127</v>
      </c>
      <c r="B813" s="115" t="s">
        <v>87</v>
      </c>
      <c r="C813" s="114" t="s">
        <v>711</v>
      </c>
      <c r="D813" s="110" t="s">
        <v>710</v>
      </c>
      <c r="E813" s="113" t="s">
        <v>169</v>
      </c>
      <c r="F813" s="112">
        <v>41.75</v>
      </c>
      <c r="G813" s="111"/>
      <c r="H813" s="111"/>
      <c r="I813" s="111">
        <f t="shared" ref="I813" si="128">(G813+H813)*F813</f>
        <v>0</v>
      </c>
      <c r="J813" s="110" t="s">
        <v>5</v>
      </c>
    </row>
    <row r="814" spans="1:10" x14ac:dyDescent="0.3">
      <c r="A814" s="138"/>
      <c r="B814" s="126" t="s">
        <v>93</v>
      </c>
      <c r="C814" s="139" t="s">
        <v>5</v>
      </c>
      <c r="D814" s="140" t="s">
        <v>650</v>
      </c>
      <c r="E814" s="138"/>
      <c r="F814" s="139" t="s">
        <v>5</v>
      </c>
      <c r="G814" s="138"/>
      <c r="H814" s="138"/>
      <c r="I814" s="138"/>
      <c r="J814" s="138"/>
    </row>
    <row r="815" spans="1:10" x14ac:dyDescent="0.3">
      <c r="A815" s="122"/>
      <c r="B815" s="126" t="s">
        <v>93</v>
      </c>
      <c r="C815" s="123" t="s">
        <v>5</v>
      </c>
      <c r="D815" s="125" t="s">
        <v>709</v>
      </c>
      <c r="E815" s="122"/>
      <c r="F815" s="124">
        <v>22.274000000000001</v>
      </c>
      <c r="G815" s="122"/>
      <c r="H815" s="122"/>
      <c r="I815" s="122"/>
      <c r="J815" s="122"/>
    </row>
    <row r="816" spans="1:10" x14ac:dyDescent="0.3">
      <c r="A816" s="138"/>
      <c r="B816" s="126" t="s">
        <v>93</v>
      </c>
      <c r="C816" s="139" t="s">
        <v>5</v>
      </c>
      <c r="D816" s="140" t="s">
        <v>654</v>
      </c>
      <c r="E816" s="138"/>
      <c r="F816" s="139" t="s">
        <v>5</v>
      </c>
      <c r="G816" s="138"/>
      <c r="H816" s="138"/>
      <c r="I816" s="138"/>
      <c r="J816" s="138"/>
    </row>
    <row r="817" spans="1:10" x14ac:dyDescent="0.3">
      <c r="A817" s="122"/>
      <c r="B817" s="126" t="s">
        <v>93</v>
      </c>
      <c r="C817" s="123" t="s">
        <v>5</v>
      </c>
      <c r="D817" s="125" t="s">
        <v>708</v>
      </c>
      <c r="E817" s="122"/>
      <c r="F817" s="124">
        <v>19.475999999999999</v>
      </c>
      <c r="G817" s="122"/>
      <c r="H817" s="122"/>
      <c r="I817" s="122"/>
      <c r="J817" s="122"/>
    </row>
    <row r="818" spans="1:10" x14ac:dyDescent="0.3">
      <c r="A818" s="116"/>
      <c r="B818" s="121" t="s">
        <v>93</v>
      </c>
      <c r="C818" s="120" t="s">
        <v>5</v>
      </c>
      <c r="D818" s="119" t="s">
        <v>95</v>
      </c>
      <c r="E818" s="116"/>
      <c r="F818" s="118">
        <v>41.75</v>
      </c>
      <c r="G818" s="116"/>
      <c r="H818" s="116"/>
      <c r="I818" s="116"/>
      <c r="J818" s="116"/>
    </row>
    <row r="819" spans="1:10" ht="27" x14ac:dyDescent="0.3">
      <c r="A819" s="133" t="s">
        <v>136</v>
      </c>
      <c r="B819" s="133" t="s">
        <v>150</v>
      </c>
      <c r="C819" s="132" t="s">
        <v>707</v>
      </c>
      <c r="D819" s="127" t="s">
        <v>706</v>
      </c>
      <c r="E819" s="131" t="s">
        <v>90</v>
      </c>
      <c r="F819" s="130">
        <v>6.9850000000000003</v>
      </c>
      <c r="G819" s="128"/>
      <c r="H819" s="129"/>
      <c r="I819" s="128">
        <f t="shared" ref="I819" si="129">(G819+H819)*F819</f>
        <v>0</v>
      </c>
      <c r="J819" s="127" t="s">
        <v>5</v>
      </c>
    </row>
    <row r="820" spans="1:10" x14ac:dyDescent="0.3">
      <c r="A820" s="138"/>
      <c r="B820" s="126" t="s">
        <v>93</v>
      </c>
      <c r="C820" s="139" t="s">
        <v>5</v>
      </c>
      <c r="D820" s="140" t="s">
        <v>650</v>
      </c>
      <c r="E820" s="138"/>
      <c r="F820" s="139" t="s">
        <v>5</v>
      </c>
      <c r="G820" s="138"/>
      <c r="H820" s="138"/>
      <c r="I820" s="138"/>
      <c r="J820" s="138"/>
    </row>
    <row r="821" spans="1:10" x14ac:dyDescent="0.3">
      <c r="A821" s="122"/>
      <c r="B821" s="126" t="s">
        <v>93</v>
      </c>
      <c r="C821" s="123" t="s">
        <v>5</v>
      </c>
      <c r="D821" s="125" t="s">
        <v>705</v>
      </c>
      <c r="E821" s="122"/>
      <c r="F821" s="124">
        <v>2.1160000000000001</v>
      </c>
      <c r="G821" s="122"/>
      <c r="H821" s="122"/>
      <c r="I821" s="122"/>
      <c r="J821" s="122"/>
    </row>
    <row r="822" spans="1:10" x14ac:dyDescent="0.3">
      <c r="A822" s="138"/>
      <c r="B822" s="126" t="s">
        <v>93</v>
      </c>
      <c r="C822" s="139" t="s">
        <v>5</v>
      </c>
      <c r="D822" s="140" t="s">
        <v>654</v>
      </c>
      <c r="E822" s="138"/>
      <c r="F822" s="139" t="s">
        <v>5</v>
      </c>
      <c r="G822" s="138"/>
      <c r="H822" s="138"/>
      <c r="I822" s="138"/>
      <c r="J822" s="138"/>
    </row>
    <row r="823" spans="1:10" x14ac:dyDescent="0.3">
      <c r="A823" s="122"/>
      <c r="B823" s="126" t="s">
        <v>93</v>
      </c>
      <c r="C823" s="123" t="s">
        <v>5</v>
      </c>
      <c r="D823" s="125" t="s">
        <v>704</v>
      </c>
      <c r="E823" s="122"/>
      <c r="F823" s="124">
        <v>4.8689999999999998</v>
      </c>
      <c r="G823" s="122"/>
      <c r="H823" s="122"/>
      <c r="I823" s="122"/>
      <c r="J823" s="122"/>
    </row>
    <row r="824" spans="1:10" x14ac:dyDescent="0.3">
      <c r="A824" s="116"/>
      <c r="B824" s="121" t="s">
        <v>93</v>
      </c>
      <c r="C824" s="120" t="s">
        <v>5</v>
      </c>
      <c r="D824" s="119" t="s">
        <v>95</v>
      </c>
      <c r="E824" s="116"/>
      <c r="F824" s="118">
        <v>6.9850000000000003</v>
      </c>
      <c r="G824" s="116"/>
      <c r="H824" s="116"/>
      <c r="I824" s="116"/>
      <c r="J824" s="116"/>
    </row>
    <row r="825" spans="1:10" ht="40.5" x14ac:dyDescent="0.3">
      <c r="A825" s="115" t="s">
        <v>467</v>
      </c>
      <c r="B825" s="115" t="s">
        <v>87</v>
      </c>
      <c r="C825" s="114" t="s">
        <v>703</v>
      </c>
      <c r="D825" s="110" t="s">
        <v>702</v>
      </c>
      <c r="E825" s="113" t="s">
        <v>169</v>
      </c>
      <c r="F825" s="112">
        <v>480</v>
      </c>
      <c r="G825" s="111"/>
      <c r="H825" s="111"/>
      <c r="I825" s="111">
        <f t="shared" ref="I825" si="130">(G825+H825)*F825</f>
        <v>0</v>
      </c>
      <c r="J825" s="110" t="s">
        <v>91</v>
      </c>
    </row>
    <row r="826" spans="1:10" x14ac:dyDescent="0.3">
      <c r="A826" s="122"/>
      <c r="B826" s="126" t="s">
        <v>93</v>
      </c>
      <c r="C826" s="123" t="s">
        <v>5</v>
      </c>
      <c r="D826" s="125" t="s">
        <v>701</v>
      </c>
      <c r="E826" s="122"/>
      <c r="F826" s="124">
        <v>480</v>
      </c>
      <c r="G826" s="122"/>
      <c r="H826" s="122"/>
      <c r="I826" s="122"/>
      <c r="J826" s="122"/>
    </row>
    <row r="827" spans="1:10" x14ac:dyDescent="0.3">
      <c r="A827" s="116"/>
      <c r="B827" s="121" t="s">
        <v>93</v>
      </c>
      <c r="C827" s="120" t="s">
        <v>5</v>
      </c>
      <c r="D827" s="119" t="s">
        <v>95</v>
      </c>
      <c r="E827" s="116"/>
      <c r="F827" s="118">
        <v>480</v>
      </c>
      <c r="G827" s="116"/>
      <c r="H827" s="116"/>
      <c r="I827" s="116"/>
      <c r="J827" s="116"/>
    </row>
    <row r="828" spans="1:10" ht="27" x14ac:dyDescent="0.3">
      <c r="A828" s="133" t="s">
        <v>464</v>
      </c>
      <c r="B828" s="133" t="s">
        <v>150</v>
      </c>
      <c r="C828" s="132" t="s">
        <v>700</v>
      </c>
      <c r="D828" s="127" t="s">
        <v>699</v>
      </c>
      <c r="E828" s="131" t="s">
        <v>169</v>
      </c>
      <c r="F828" s="130">
        <v>336</v>
      </c>
      <c r="G828" s="128"/>
      <c r="H828" s="129"/>
      <c r="I828" s="128">
        <f t="shared" ref="I828" si="131">(G828+H828)*F828</f>
        <v>0</v>
      </c>
      <c r="J828" s="127" t="s">
        <v>5</v>
      </c>
    </row>
    <row r="829" spans="1:10" x14ac:dyDescent="0.3">
      <c r="A829" s="122"/>
      <c r="B829" s="126" t="s">
        <v>93</v>
      </c>
      <c r="C829" s="123" t="s">
        <v>5</v>
      </c>
      <c r="D829" s="125" t="s">
        <v>698</v>
      </c>
      <c r="E829" s="122"/>
      <c r="F829" s="124">
        <v>336</v>
      </c>
      <c r="G829" s="122"/>
      <c r="H829" s="122"/>
      <c r="I829" s="122"/>
      <c r="J829" s="122"/>
    </row>
    <row r="830" spans="1:10" x14ac:dyDescent="0.3">
      <c r="A830" s="116"/>
      <c r="B830" s="121" t="s">
        <v>93</v>
      </c>
      <c r="C830" s="120" t="s">
        <v>5</v>
      </c>
      <c r="D830" s="119" t="s">
        <v>95</v>
      </c>
      <c r="E830" s="116"/>
      <c r="F830" s="118">
        <v>336</v>
      </c>
      <c r="G830" s="116"/>
      <c r="H830" s="116"/>
      <c r="I830" s="116"/>
      <c r="J830" s="116"/>
    </row>
    <row r="831" spans="1:10" ht="27" x14ac:dyDescent="0.3">
      <c r="A831" s="133" t="s">
        <v>459</v>
      </c>
      <c r="B831" s="133" t="s">
        <v>150</v>
      </c>
      <c r="C831" s="132" t="s">
        <v>697</v>
      </c>
      <c r="D831" s="127" t="s">
        <v>696</v>
      </c>
      <c r="E831" s="131" t="s">
        <v>169</v>
      </c>
      <c r="F831" s="130">
        <v>168</v>
      </c>
      <c r="G831" s="128"/>
      <c r="H831" s="129"/>
      <c r="I831" s="111">
        <f t="shared" ref="I831" si="132">(G831+H831)*F831</f>
        <v>0</v>
      </c>
      <c r="J831" s="127" t="s">
        <v>5</v>
      </c>
    </row>
    <row r="832" spans="1:10" x14ac:dyDescent="0.3">
      <c r="A832" s="122"/>
      <c r="B832" s="126" t="s">
        <v>93</v>
      </c>
      <c r="C832" s="123" t="s">
        <v>5</v>
      </c>
      <c r="D832" s="125" t="s">
        <v>695</v>
      </c>
      <c r="E832" s="122"/>
      <c r="F832" s="124">
        <v>168</v>
      </c>
      <c r="G832" s="122"/>
      <c r="H832" s="122"/>
      <c r="I832" s="122"/>
      <c r="J832" s="122"/>
    </row>
    <row r="833" spans="1:10" x14ac:dyDescent="0.3">
      <c r="A833" s="116"/>
      <c r="B833" s="121" t="s">
        <v>93</v>
      </c>
      <c r="C833" s="120" t="s">
        <v>5</v>
      </c>
      <c r="D833" s="119" t="s">
        <v>95</v>
      </c>
      <c r="E833" s="116"/>
      <c r="F833" s="118">
        <v>168</v>
      </c>
      <c r="G833" s="116"/>
      <c r="H833" s="116"/>
      <c r="I833" s="116"/>
      <c r="J833" s="116"/>
    </row>
    <row r="834" spans="1:10" ht="27" x14ac:dyDescent="0.3">
      <c r="A834" s="115" t="s">
        <v>337</v>
      </c>
      <c r="B834" s="115" t="s">
        <v>87</v>
      </c>
      <c r="C834" s="114" t="s">
        <v>694</v>
      </c>
      <c r="D834" s="110" t="s">
        <v>693</v>
      </c>
      <c r="E834" s="113" t="s">
        <v>223</v>
      </c>
      <c r="F834" s="112">
        <v>2562.4059999999999</v>
      </c>
      <c r="G834" s="111"/>
      <c r="H834" s="111"/>
      <c r="I834" s="111">
        <f t="shared" ref="I834" si="133">(G834+H834)*F834</f>
        <v>0</v>
      </c>
      <c r="J834" s="110" t="s">
        <v>91</v>
      </c>
    </row>
    <row r="835" spans="1:10" ht="15" x14ac:dyDescent="0.3">
      <c r="A835" s="141"/>
      <c r="B835" s="145" t="s">
        <v>69</v>
      </c>
      <c r="C835" s="144" t="s">
        <v>692</v>
      </c>
      <c r="D835" s="144" t="s">
        <v>691</v>
      </c>
      <c r="E835" s="141"/>
      <c r="F835" s="141"/>
      <c r="G835" s="141"/>
      <c r="H835" s="141"/>
      <c r="I835" s="143">
        <f>SUM(I836:I848)</f>
        <v>0</v>
      </c>
      <c r="J835" s="141"/>
    </row>
    <row r="836" spans="1:10" ht="54" x14ac:dyDescent="0.3">
      <c r="A836" s="115" t="s">
        <v>171</v>
      </c>
      <c r="B836" s="115" t="s">
        <v>87</v>
      </c>
      <c r="C836" s="114" t="s">
        <v>690</v>
      </c>
      <c r="D836" s="110" t="s">
        <v>689</v>
      </c>
      <c r="E836" s="113" t="s">
        <v>227</v>
      </c>
      <c r="F836" s="112">
        <v>3</v>
      </c>
      <c r="G836" s="111"/>
      <c r="H836" s="111"/>
      <c r="I836" s="111">
        <f t="shared" ref="I836" si="134">(G836+H836)*F836</f>
        <v>0</v>
      </c>
      <c r="J836" s="110" t="s">
        <v>5</v>
      </c>
    </row>
    <row r="837" spans="1:10" x14ac:dyDescent="0.3">
      <c r="A837" s="138"/>
      <c r="B837" s="126" t="s">
        <v>93</v>
      </c>
      <c r="C837" s="139" t="s">
        <v>5</v>
      </c>
      <c r="D837" s="140" t="s">
        <v>688</v>
      </c>
      <c r="E837" s="138"/>
      <c r="F837" s="139" t="s">
        <v>5</v>
      </c>
      <c r="G837" s="138"/>
      <c r="H837" s="138"/>
      <c r="I837" s="138"/>
      <c r="J837" s="138"/>
    </row>
    <row r="838" spans="1:10" x14ac:dyDescent="0.3">
      <c r="A838" s="122"/>
      <c r="B838" s="126" t="s">
        <v>93</v>
      </c>
      <c r="C838" s="123" t="s">
        <v>5</v>
      </c>
      <c r="D838" s="125" t="s">
        <v>371</v>
      </c>
      <c r="E838" s="122"/>
      <c r="F838" s="124">
        <v>3</v>
      </c>
      <c r="G838" s="122"/>
      <c r="H838" s="122"/>
      <c r="I838" s="122"/>
      <c r="J838" s="122"/>
    </row>
    <row r="839" spans="1:10" x14ac:dyDescent="0.3">
      <c r="A839" s="116"/>
      <c r="B839" s="121" t="s">
        <v>93</v>
      </c>
      <c r="C839" s="120" t="s">
        <v>5</v>
      </c>
      <c r="D839" s="119" t="s">
        <v>95</v>
      </c>
      <c r="E839" s="116"/>
      <c r="F839" s="118">
        <v>3</v>
      </c>
      <c r="G839" s="116"/>
      <c r="H839" s="116"/>
      <c r="I839" s="116"/>
      <c r="J839" s="116"/>
    </row>
    <row r="840" spans="1:10" ht="67.5" x14ac:dyDescent="0.3">
      <c r="A840" s="115" t="s">
        <v>287</v>
      </c>
      <c r="B840" s="115" t="s">
        <v>87</v>
      </c>
      <c r="C840" s="114" t="s">
        <v>687</v>
      </c>
      <c r="D840" s="110" t="s">
        <v>686</v>
      </c>
      <c r="E840" s="113" t="s">
        <v>227</v>
      </c>
      <c r="F840" s="112">
        <v>1</v>
      </c>
      <c r="G840" s="111"/>
      <c r="H840" s="111"/>
      <c r="I840" s="111">
        <f t="shared" ref="I840" si="135">(G840+H840)*F840</f>
        <v>0</v>
      </c>
      <c r="J840" s="110" t="s">
        <v>5</v>
      </c>
    </row>
    <row r="841" spans="1:10" x14ac:dyDescent="0.3">
      <c r="A841" s="138"/>
      <c r="B841" s="126" t="s">
        <v>93</v>
      </c>
      <c r="C841" s="139" t="s">
        <v>5</v>
      </c>
      <c r="D841" s="140" t="s">
        <v>685</v>
      </c>
      <c r="E841" s="138"/>
      <c r="F841" s="139" t="s">
        <v>5</v>
      </c>
      <c r="G841" s="138"/>
      <c r="H841" s="138"/>
      <c r="I841" s="138"/>
      <c r="J841" s="138"/>
    </row>
    <row r="842" spans="1:10" x14ac:dyDescent="0.3">
      <c r="A842" s="122"/>
      <c r="B842" s="126" t="s">
        <v>93</v>
      </c>
      <c r="C842" s="123" t="s">
        <v>5</v>
      </c>
      <c r="D842" s="125" t="s">
        <v>74</v>
      </c>
      <c r="E842" s="122"/>
      <c r="F842" s="124">
        <v>1</v>
      </c>
      <c r="G842" s="122"/>
      <c r="H842" s="122"/>
      <c r="I842" s="122"/>
      <c r="J842" s="122"/>
    </row>
    <row r="843" spans="1:10" x14ac:dyDescent="0.3">
      <c r="A843" s="116"/>
      <c r="B843" s="121" t="s">
        <v>93</v>
      </c>
      <c r="C843" s="120" t="s">
        <v>5</v>
      </c>
      <c r="D843" s="119" t="s">
        <v>95</v>
      </c>
      <c r="E843" s="116"/>
      <c r="F843" s="118">
        <v>1</v>
      </c>
      <c r="G843" s="116"/>
      <c r="H843" s="116"/>
      <c r="I843" s="116"/>
      <c r="J843" s="116"/>
    </row>
    <row r="844" spans="1:10" ht="40.5" x14ac:dyDescent="0.3">
      <c r="A844" s="115" t="s">
        <v>183</v>
      </c>
      <c r="B844" s="115" t="s">
        <v>87</v>
      </c>
      <c r="C844" s="114" t="s">
        <v>684</v>
      </c>
      <c r="D844" s="110" t="s">
        <v>683</v>
      </c>
      <c r="E844" s="113" t="s">
        <v>270</v>
      </c>
      <c r="F844" s="112">
        <v>2</v>
      </c>
      <c r="G844" s="111"/>
      <c r="H844" s="111"/>
      <c r="I844" s="111">
        <f t="shared" ref="I844" si="136">(G844+H844)*F844</f>
        <v>0</v>
      </c>
      <c r="J844" s="110" t="s">
        <v>5</v>
      </c>
    </row>
    <row r="845" spans="1:10" x14ac:dyDescent="0.3">
      <c r="A845" s="138"/>
      <c r="B845" s="126" t="s">
        <v>93</v>
      </c>
      <c r="C845" s="139" t="s">
        <v>5</v>
      </c>
      <c r="D845" s="140" t="s">
        <v>682</v>
      </c>
      <c r="E845" s="138"/>
      <c r="F845" s="139" t="s">
        <v>5</v>
      </c>
      <c r="G845" s="138"/>
      <c r="H845" s="138"/>
      <c r="I845" s="138"/>
      <c r="J845" s="138"/>
    </row>
    <row r="846" spans="1:10" x14ac:dyDescent="0.3">
      <c r="A846" s="122"/>
      <c r="B846" s="126" t="s">
        <v>93</v>
      </c>
      <c r="C846" s="123" t="s">
        <v>5</v>
      </c>
      <c r="D846" s="125" t="s">
        <v>75</v>
      </c>
      <c r="E846" s="122"/>
      <c r="F846" s="124">
        <v>2</v>
      </c>
      <c r="G846" s="122"/>
      <c r="H846" s="122"/>
      <c r="I846" s="122"/>
      <c r="J846" s="122"/>
    </row>
    <row r="847" spans="1:10" x14ac:dyDescent="0.3">
      <c r="A847" s="116"/>
      <c r="B847" s="121" t="s">
        <v>93</v>
      </c>
      <c r="C847" s="120" t="s">
        <v>5</v>
      </c>
      <c r="D847" s="119" t="s">
        <v>95</v>
      </c>
      <c r="E847" s="116"/>
      <c r="F847" s="118">
        <v>2</v>
      </c>
      <c r="G847" s="116"/>
      <c r="H847" s="116"/>
      <c r="I847" s="116"/>
      <c r="J847" s="116"/>
    </row>
    <row r="848" spans="1:10" ht="27" x14ac:dyDescent="0.3">
      <c r="A848" s="115" t="s">
        <v>333</v>
      </c>
      <c r="B848" s="115" t="s">
        <v>87</v>
      </c>
      <c r="C848" s="114" t="s">
        <v>681</v>
      </c>
      <c r="D848" s="110" t="s">
        <v>680</v>
      </c>
      <c r="E848" s="113" t="s">
        <v>223</v>
      </c>
      <c r="F848" s="112">
        <v>194.6</v>
      </c>
      <c r="G848" s="111"/>
      <c r="H848" s="111"/>
      <c r="I848" s="111">
        <f t="shared" ref="I848" si="137">(G848+H848)*F848</f>
        <v>0</v>
      </c>
      <c r="J848" s="110" t="s">
        <v>91</v>
      </c>
    </row>
    <row r="849" spans="1:10" ht="15" x14ac:dyDescent="0.3">
      <c r="A849" s="141"/>
      <c r="B849" s="145" t="s">
        <v>69</v>
      </c>
      <c r="C849" s="144" t="s">
        <v>679</v>
      </c>
      <c r="D849" s="144" t="s">
        <v>678</v>
      </c>
      <c r="E849" s="141"/>
      <c r="F849" s="141"/>
      <c r="G849" s="141"/>
      <c r="H849" s="141"/>
      <c r="I849" s="143">
        <f>SUM(I850:I882)</f>
        <v>0</v>
      </c>
      <c r="J849" s="141"/>
    </row>
    <row r="850" spans="1:10" ht="27" x14ac:dyDescent="0.3">
      <c r="A850" s="115" t="s">
        <v>295</v>
      </c>
      <c r="B850" s="115" t="s">
        <v>87</v>
      </c>
      <c r="C850" s="114" t="s">
        <v>677</v>
      </c>
      <c r="D850" s="110" t="s">
        <v>676</v>
      </c>
      <c r="E850" s="113" t="s">
        <v>169</v>
      </c>
      <c r="F850" s="112">
        <v>12.164</v>
      </c>
      <c r="G850" s="111"/>
      <c r="H850" s="111"/>
      <c r="I850" s="111">
        <f t="shared" ref="I850" si="138">(G850+H850)*F850</f>
        <v>0</v>
      </c>
      <c r="J850" s="110" t="s">
        <v>91</v>
      </c>
    </row>
    <row r="851" spans="1:10" x14ac:dyDescent="0.3">
      <c r="A851" s="122"/>
      <c r="B851" s="126" t="s">
        <v>93</v>
      </c>
      <c r="C851" s="123" t="s">
        <v>5</v>
      </c>
      <c r="D851" s="125" t="s">
        <v>622</v>
      </c>
      <c r="E851" s="122"/>
      <c r="F851" s="124">
        <v>12.164</v>
      </c>
      <c r="G851" s="122"/>
      <c r="H851" s="122"/>
      <c r="I851" s="122"/>
      <c r="J851" s="122"/>
    </row>
    <row r="852" spans="1:10" x14ac:dyDescent="0.3">
      <c r="A852" s="116"/>
      <c r="B852" s="121" t="s">
        <v>93</v>
      </c>
      <c r="C852" s="120" t="s">
        <v>5</v>
      </c>
      <c r="D852" s="119" t="s">
        <v>95</v>
      </c>
      <c r="E852" s="116"/>
      <c r="F852" s="118">
        <v>12.164</v>
      </c>
      <c r="G852" s="116"/>
      <c r="H852" s="116"/>
      <c r="I852" s="116"/>
      <c r="J852" s="116"/>
    </row>
    <row r="853" spans="1:10" ht="27" x14ac:dyDescent="0.3">
      <c r="A853" s="115" t="s">
        <v>353</v>
      </c>
      <c r="B853" s="115" t="s">
        <v>87</v>
      </c>
      <c r="C853" s="114" t="s">
        <v>675</v>
      </c>
      <c r="D853" s="110" t="s">
        <v>674</v>
      </c>
      <c r="E853" s="113" t="s">
        <v>169</v>
      </c>
      <c r="F853" s="112">
        <v>177.756</v>
      </c>
      <c r="G853" s="111"/>
      <c r="H853" s="111"/>
      <c r="I853" s="111">
        <f t="shared" ref="I853" si="139">(G853+H853)*F853</f>
        <v>0</v>
      </c>
      <c r="J853" s="110" t="s">
        <v>91</v>
      </c>
    </row>
    <row r="854" spans="1:10" x14ac:dyDescent="0.3">
      <c r="A854" s="122"/>
      <c r="B854" s="126" t="s">
        <v>93</v>
      </c>
      <c r="C854" s="123" t="s">
        <v>5</v>
      </c>
      <c r="D854" s="125" t="s">
        <v>667</v>
      </c>
      <c r="E854" s="122"/>
      <c r="F854" s="124">
        <v>177.756</v>
      </c>
      <c r="G854" s="122"/>
      <c r="H854" s="122"/>
      <c r="I854" s="122"/>
      <c r="J854" s="122"/>
    </row>
    <row r="855" spans="1:10" x14ac:dyDescent="0.3">
      <c r="A855" s="116"/>
      <c r="B855" s="121" t="s">
        <v>93</v>
      </c>
      <c r="C855" s="120" t="s">
        <v>5</v>
      </c>
      <c r="D855" s="119" t="s">
        <v>95</v>
      </c>
      <c r="E855" s="116"/>
      <c r="F855" s="118">
        <v>177.756</v>
      </c>
      <c r="G855" s="116"/>
      <c r="H855" s="116"/>
      <c r="I855" s="116"/>
      <c r="J855" s="116"/>
    </row>
    <row r="856" spans="1:10" ht="27" x14ac:dyDescent="0.3">
      <c r="A856" s="115" t="s">
        <v>226</v>
      </c>
      <c r="B856" s="115" t="s">
        <v>87</v>
      </c>
      <c r="C856" s="114" t="s">
        <v>673</v>
      </c>
      <c r="D856" s="110" t="s">
        <v>672</v>
      </c>
      <c r="E856" s="113" t="s">
        <v>169</v>
      </c>
      <c r="F856" s="112">
        <v>29.780999999999999</v>
      </c>
      <c r="G856" s="111"/>
      <c r="H856" s="111"/>
      <c r="I856" s="111">
        <f t="shared" ref="I856" si="140">(G856+H856)*F856</f>
        <v>0</v>
      </c>
      <c r="J856" s="110" t="s">
        <v>91</v>
      </c>
    </row>
    <row r="857" spans="1:10" ht="27" x14ac:dyDescent="0.3">
      <c r="A857" s="138"/>
      <c r="B857" s="126" t="s">
        <v>93</v>
      </c>
      <c r="C857" s="139" t="s">
        <v>5</v>
      </c>
      <c r="D857" s="140" t="s">
        <v>671</v>
      </c>
      <c r="E857" s="138"/>
      <c r="F857" s="139" t="s">
        <v>5</v>
      </c>
      <c r="G857" s="138"/>
      <c r="H857" s="138"/>
      <c r="I857" s="138"/>
      <c r="J857" s="138"/>
    </row>
    <row r="858" spans="1:10" x14ac:dyDescent="0.3">
      <c r="A858" s="122"/>
      <c r="B858" s="126" t="s">
        <v>93</v>
      </c>
      <c r="C858" s="123" t="s">
        <v>5</v>
      </c>
      <c r="D858" s="125" t="s">
        <v>670</v>
      </c>
      <c r="E858" s="122"/>
      <c r="F858" s="124">
        <v>29.780999999999999</v>
      </c>
      <c r="G858" s="122"/>
      <c r="H858" s="122"/>
      <c r="I858" s="122"/>
      <c r="J858" s="122"/>
    </row>
    <row r="859" spans="1:10" x14ac:dyDescent="0.3">
      <c r="A859" s="116"/>
      <c r="B859" s="121" t="s">
        <v>93</v>
      </c>
      <c r="C859" s="120" t="s">
        <v>5</v>
      </c>
      <c r="D859" s="119" t="s">
        <v>95</v>
      </c>
      <c r="E859" s="116"/>
      <c r="F859" s="118">
        <v>29.780999999999999</v>
      </c>
      <c r="G859" s="116"/>
      <c r="H859" s="116"/>
      <c r="I859" s="116"/>
      <c r="J859" s="116"/>
    </row>
    <row r="860" spans="1:10" ht="27" x14ac:dyDescent="0.3">
      <c r="A860" s="115" t="s">
        <v>391</v>
      </c>
      <c r="B860" s="115" t="s">
        <v>87</v>
      </c>
      <c r="C860" s="114" t="s">
        <v>669</v>
      </c>
      <c r="D860" s="110" t="s">
        <v>668</v>
      </c>
      <c r="E860" s="113" t="s">
        <v>169</v>
      </c>
      <c r="F860" s="112">
        <v>177.756</v>
      </c>
      <c r="G860" s="111"/>
      <c r="H860" s="111"/>
      <c r="I860" s="111">
        <f t="shared" ref="I860" si="141">(G860+H860)*F860</f>
        <v>0</v>
      </c>
      <c r="J860" s="110" t="s">
        <v>5</v>
      </c>
    </row>
    <row r="861" spans="1:10" x14ac:dyDescent="0.3">
      <c r="A861" s="122"/>
      <c r="B861" s="126" t="s">
        <v>93</v>
      </c>
      <c r="C861" s="123" t="s">
        <v>5</v>
      </c>
      <c r="D861" s="125" t="s">
        <v>667</v>
      </c>
      <c r="E861" s="122"/>
      <c r="F861" s="124">
        <v>177.756</v>
      </c>
      <c r="G861" s="122"/>
      <c r="H861" s="122"/>
      <c r="I861" s="122"/>
      <c r="J861" s="122"/>
    </row>
    <row r="862" spans="1:10" x14ac:dyDescent="0.3">
      <c r="A862" s="116"/>
      <c r="B862" s="121" t="s">
        <v>93</v>
      </c>
      <c r="C862" s="120" t="s">
        <v>5</v>
      </c>
      <c r="D862" s="119" t="s">
        <v>95</v>
      </c>
      <c r="E862" s="116"/>
      <c r="F862" s="118">
        <v>177.756</v>
      </c>
      <c r="G862" s="116"/>
      <c r="H862" s="116"/>
      <c r="I862" s="116"/>
      <c r="J862" s="116"/>
    </row>
    <row r="863" spans="1:10" ht="40.5" x14ac:dyDescent="0.3">
      <c r="A863" s="133" t="s">
        <v>388</v>
      </c>
      <c r="B863" s="133" t="s">
        <v>150</v>
      </c>
      <c r="C863" s="132" t="s">
        <v>666</v>
      </c>
      <c r="D863" s="127" t="s">
        <v>665</v>
      </c>
      <c r="E863" s="131" t="s">
        <v>90</v>
      </c>
      <c r="F863" s="130">
        <v>2.09</v>
      </c>
      <c r="G863" s="128"/>
      <c r="H863" s="129"/>
      <c r="I863" s="128">
        <f t="shared" ref="I863" si="142">(G863+H863)*F863</f>
        <v>0</v>
      </c>
      <c r="J863" s="127" t="s">
        <v>5</v>
      </c>
    </row>
    <row r="864" spans="1:10" x14ac:dyDescent="0.3">
      <c r="A864" s="122"/>
      <c r="B864" s="126" t="s">
        <v>93</v>
      </c>
      <c r="C864" s="123" t="s">
        <v>5</v>
      </c>
      <c r="D864" s="125" t="s">
        <v>664</v>
      </c>
      <c r="E864" s="122"/>
      <c r="F864" s="124">
        <v>2.09</v>
      </c>
      <c r="G864" s="122"/>
      <c r="H864" s="122"/>
      <c r="I864" s="122"/>
      <c r="J864" s="122"/>
    </row>
    <row r="865" spans="1:10" x14ac:dyDescent="0.3">
      <c r="A865" s="116"/>
      <c r="B865" s="121" t="s">
        <v>93</v>
      </c>
      <c r="C865" s="120" t="s">
        <v>5</v>
      </c>
      <c r="D865" s="119" t="s">
        <v>95</v>
      </c>
      <c r="E865" s="116"/>
      <c r="F865" s="118">
        <v>2.09</v>
      </c>
      <c r="G865" s="116"/>
      <c r="H865" s="116"/>
      <c r="I865" s="116"/>
      <c r="J865" s="116"/>
    </row>
    <row r="866" spans="1:10" ht="27" x14ac:dyDescent="0.3">
      <c r="A866" s="115" t="s">
        <v>341</v>
      </c>
      <c r="B866" s="115" t="s">
        <v>87</v>
      </c>
      <c r="C866" s="114" t="s">
        <v>663</v>
      </c>
      <c r="D866" s="110" t="s">
        <v>662</v>
      </c>
      <c r="E866" s="113" t="s">
        <v>144</v>
      </c>
      <c r="F866" s="112">
        <v>195</v>
      </c>
      <c r="G866" s="111"/>
      <c r="H866" s="111"/>
      <c r="I866" s="111">
        <f t="shared" ref="I866" si="143">(G866+H866)*F866</f>
        <v>0</v>
      </c>
      <c r="J866" s="110" t="s">
        <v>91</v>
      </c>
    </row>
    <row r="867" spans="1:10" x14ac:dyDescent="0.3">
      <c r="A867" s="122"/>
      <c r="B867" s="126" t="s">
        <v>93</v>
      </c>
      <c r="C867" s="123" t="s">
        <v>5</v>
      </c>
      <c r="D867" s="125" t="s">
        <v>661</v>
      </c>
      <c r="E867" s="122"/>
      <c r="F867" s="124">
        <v>180</v>
      </c>
      <c r="G867" s="122"/>
      <c r="H867" s="122"/>
      <c r="I867" s="122"/>
      <c r="J867" s="122"/>
    </row>
    <row r="868" spans="1:10" x14ac:dyDescent="0.3">
      <c r="A868" s="122"/>
      <c r="B868" s="126" t="s">
        <v>93</v>
      </c>
      <c r="C868" s="123" t="s">
        <v>5</v>
      </c>
      <c r="D868" s="125" t="s">
        <v>12</v>
      </c>
      <c r="E868" s="122"/>
      <c r="F868" s="124">
        <v>15</v>
      </c>
      <c r="G868" s="122"/>
      <c r="H868" s="122"/>
      <c r="I868" s="122"/>
      <c r="J868" s="122"/>
    </row>
    <row r="869" spans="1:10" x14ac:dyDescent="0.3">
      <c r="A869" s="116"/>
      <c r="B869" s="121" t="s">
        <v>93</v>
      </c>
      <c r="C869" s="120" t="s">
        <v>5</v>
      </c>
      <c r="D869" s="119" t="s">
        <v>95</v>
      </c>
      <c r="E869" s="116"/>
      <c r="F869" s="118">
        <v>195</v>
      </c>
      <c r="G869" s="116"/>
      <c r="H869" s="116"/>
      <c r="I869" s="116"/>
      <c r="J869" s="116"/>
    </row>
    <row r="870" spans="1:10" ht="27" x14ac:dyDescent="0.3">
      <c r="A870" s="133" t="s">
        <v>395</v>
      </c>
      <c r="B870" s="133" t="s">
        <v>150</v>
      </c>
      <c r="C870" s="132" t="s">
        <v>660</v>
      </c>
      <c r="D870" s="127" t="s">
        <v>659</v>
      </c>
      <c r="E870" s="131" t="s">
        <v>90</v>
      </c>
      <c r="F870" s="130">
        <v>0.63</v>
      </c>
      <c r="G870" s="128"/>
      <c r="H870" s="129"/>
      <c r="I870" s="128">
        <f t="shared" ref="I870" si="144">(G870+H870)*F870</f>
        <v>0</v>
      </c>
      <c r="J870" s="127" t="s">
        <v>91</v>
      </c>
    </row>
    <row r="871" spans="1:10" x14ac:dyDescent="0.3">
      <c r="A871" s="122"/>
      <c r="B871" s="126" t="s">
        <v>93</v>
      </c>
      <c r="C871" s="123" t="s">
        <v>5</v>
      </c>
      <c r="D871" s="125" t="s">
        <v>658</v>
      </c>
      <c r="E871" s="122"/>
      <c r="F871" s="124">
        <v>0.60499999999999998</v>
      </c>
      <c r="G871" s="122"/>
      <c r="H871" s="122"/>
      <c r="I871" s="122"/>
      <c r="J871" s="122"/>
    </row>
    <row r="872" spans="1:10" x14ac:dyDescent="0.3">
      <c r="A872" s="122"/>
      <c r="B872" s="126" t="s">
        <v>93</v>
      </c>
      <c r="C872" s="123" t="s">
        <v>5</v>
      </c>
      <c r="D872" s="125" t="s">
        <v>657</v>
      </c>
      <c r="E872" s="122"/>
      <c r="F872" s="124">
        <v>2.5000000000000001E-2</v>
      </c>
      <c r="G872" s="122"/>
      <c r="H872" s="122"/>
      <c r="I872" s="122"/>
      <c r="J872" s="122"/>
    </row>
    <row r="873" spans="1:10" x14ac:dyDescent="0.3">
      <c r="A873" s="116"/>
      <c r="B873" s="121" t="s">
        <v>93</v>
      </c>
      <c r="C873" s="120" t="s">
        <v>5</v>
      </c>
      <c r="D873" s="119" t="s">
        <v>95</v>
      </c>
      <c r="E873" s="116"/>
      <c r="F873" s="118">
        <v>0.63</v>
      </c>
      <c r="G873" s="116"/>
      <c r="H873" s="116"/>
      <c r="I873" s="116"/>
      <c r="J873" s="116"/>
    </row>
    <row r="874" spans="1:10" ht="40.5" x14ac:dyDescent="0.3">
      <c r="A874" s="115" t="s">
        <v>166</v>
      </c>
      <c r="B874" s="115" t="s">
        <v>87</v>
      </c>
      <c r="C874" s="114" t="s">
        <v>656</v>
      </c>
      <c r="D874" s="110" t="s">
        <v>655</v>
      </c>
      <c r="E874" s="113" t="s">
        <v>169</v>
      </c>
      <c r="F874" s="112">
        <v>33.863</v>
      </c>
      <c r="G874" s="111"/>
      <c r="H874" s="111"/>
      <c r="I874" s="111">
        <f t="shared" ref="I874" si="145">(G874+H874)*F874</f>
        <v>0</v>
      </c>
      <c r="J874" s="110" t="s">
        <v>5</v>
      </c>
    </row>
    <row r="875" spans="1:10" x14ac:dyDescent="0.3">
      <c r="A875" s="138"/>
      <c r="B875" s="126" t="s">
        <v>93</v>
      </c>
      <c r="C875" s="139" t="s">
        <v>5</v>
      </c>
      <c r="D875" s="140" t="s">
        <v>654</v>
      </c>
      <c r="E875" s="138"/>
      <c r="F875" s="139" t="s">
        <v>5</v>
      </c>
      <c r="G875" s="138"/>
      <c r="H875" s="138"/>
      <c r="I875" s="138"/>
      <c r="J875" s="138"/>
    </row>
    <row r="876" spans="1:10" x14ac:dyDescent="0.3">
      <c r="A876" s="122"/>
      <c r="B876" s="126" t="s">
        <v>93</v>
      </c>
      <c r="C876" s="123" t="s">
        <v>5</v>
      </c>
      <c r="D876" s="125" t="s">
        <v>653</v>
      </c>
      <c r="E876" s="122"/>
      <c r="F876" s="124">
        <v>33.863</v>
      </c>
      <c r="G876" s="122"/>
      <c r="H876" s="122"/>
      <c r="I876" s="122"/>
      <c r="J876" s="122"/>
    </row>
    <row r="877" spans="1:10" x14ac:dyDescent="0.3">
      <c r="A877" s="116"/>
      <c r="B877" s="121" t="s">
        <v>93</v>
      </c>
      <c r="C877" s="120" t="s">
        <v>5</v>
      </c>
      <c r="D877" s="119" t="s">
        <v>95</v>
      </c>
      <c r="E877" s="116"/>
      <c r="F877" s="118">
        <v>33.863</v>
      </c>
      <c r="G877" s="116"/>
      <c r="H877" s="116"/>
      <c r="I877" s="116"/>
      <c r="J877" s="116"/>
    </row>
    <row r="878" spans="1:10" ht="40.5" x14ac:dyDescent="0.3">
      <c r="A878" s="115" t="s">
        <v>437</v>
      </c>
      <c r="B878" s="115" t="s">
        <v>87</v>
      </c>
      <c r="C878" s="114" t="s">
        <v>652</v>
      </c>
      <c r="D878" s="110" t="s">
        <v>651</v>
      </c>
      <c r="E878" s="113" t="s">
        <v>169</v>
      </c>
      <c r="F878" s="112">
        <v>6.2549999999999999</v>
      </c>
      <c r="G878" s="111"/>
      <c r="H878" s="111"/>
      <c r="I878" s="111">
        <f t="shared" ref="I878" si="146">(G878+H878)*F878</f>
        <v>0</v>
      </c>
      <c r="J878" s="110" t="s">
        <v>5</v>
      </c>
    </row>
    <row r="879" spans="1:10" x14ac:dyDescent="0.3">
      <c r="A879" s="138"/>
      <c r="B879" s="126" t="s">
        <v>93</v>
      </c>
      <c r="C879" s="139" t="s">
        <v>5</v>
      </c>
      <c r="D879" s="140" t="s">
        <v>650</v>
      </c>
      <c r="E879" s="138"/>
      <c r="F879" s="139" t="s">
        <v>5</v>
      </c>
      <c r="G879" s="138"/>
      <c r="H879" s="138"/>
      <c r="I879" s="138"/>
      <c r="J879" s="138"/>
    </row>
    <row r="880" spans="1:10" x14ac:dyDescent="0.3">
      <c r="A880" s="122"/>
      <c r="B880" s="126" t="s">
        <v>93</v>
      </c>
      <c r="C880" s="123" t="s">
        <v>5</v>
      </c>
      <c r="D880" s="125" t="s">
        <v>649</v>
      </c>
      <c r="E880" s="122"/>
      <c r="F880" s="124">
        <v>6.2549999999999999</v>
      </c>
      <c r="G880" s="122"/>
      <c r="H880" s="122"/>
      <c r="I880" s="122"/>
      <c r="J880" s="122"/>
    </row>
    <row r="881" spans="1:10" x14ac:dyDescent="0.3">
      <c r="A881" s="116"/>
      <c r="B881" s="121" t="s">
        <v>93</v>
      </c>
      <c r="C881" s="120" t="s">
        <v>5</v>
      </c>
      <c r="D881" s="119" t="s">
        <v>95</v>
      </c>
      <c r="E881" s="116"/>
      <c r="F881" s="118">
        <v>6.2549999999999999</v>
      </c>
      <c r="G881" s="116"/>
      <c r="H881" s="116"/>
      <c r="I881" s="116"/>
      <c r="J881" s="116"/>
    </row>
    <row r="882" spans="1:10" ht="27" x14ac:dyDescent="0.3">
      <c r="A882" s="115" t="s">
        <v>490</v>
      </c>
      <c r="B882" s="115" t="s">
        <v>87</v>
      </c>
      <c r="C882" s="114" t="s">
        <v>648</v>
      </c>
      <c r="D882" s="110" t="s">
        <v>647</v>
      </c>
      <c r="E882" s="113" t="s">
        <v>223</v>
      </c>
      <c r="F882" s="112">
        <v>1463.0239999999999</v>
      </c>
      <c r="G882" s="111"/>
      <c r="H882" s="111"/>
      <c r="I882" s="111">
        <f t="shared" ref="I882" si="147">(G882+H882)*F882</f>
        <v>0</v>
      </c>
      <c r="J882" s="110" t="s">
        <v>91</v>
      </c>
    </row>
    <row r="883" spans="1:10" ht="15" x14ac:dyDescent="0.3">
      <c r="A883" s="141"/>
      <c r="B883" s="145" t="s">
        <v>69</v>
      </c>
      <c r="C883" s="144" t="s">
        <v>545</v>
      </c>
      <c r="D883" s="144" t="s">
        <v>544</v>
      </c>
      <c r="E883" s="141"/>
      <c r="F883" s="141"/>
      <c r="G883" s="141"/>
      <c r="H883" s="141"/>
      <c r="I883" s="143">
        <f>SUM(I884:I900)</f>
        <v>0</v>
      </c>
      <c r="J883" s="141"/>
    </row>
    <row r="884" spans="1:10" ht="27" x14ac:dyDescent="0.3">
      <c r="A884" s="115" t="s">
        <v>190</v>
      </c>
      <c r="B884" s="115" t="s">
        <v>87</v>
      </c>
      <c r="C884" s="114" t="s">
        <v>646</v>
      </c>
      <c r="D884" s="110" t="s">
        <v>645</v>
      </c>
      <c r="E884" s="113" t="s">
        <v>169</v>
      </c>
      <c r="F884" s="112">
        <v>146</v>
      </c>
      <c r="G884" s="111"/>
      <c r="H884" s="111"/>
      <c r="I884" s="111">
        <f t="shared" ref="I884:I885" si="148">(G884+H884)*F884</f>
        <v>0</v>
      </c>
      <c r="J884" s="110" t="s">
        <v>91</v>
      </c>
    </row>
    <row r="885" spans="1:10" ht="27" x14ac:dyDescent="0.3">
      <c r="A885" s="115" t="s">
        <v>219</v>
      </c>
      <c r="B885" s="115" t="s">
        <v>87</v>
      </c>
      <c r="C885" s="114" t="s">
        <v>644</v>
      </c>
      <c r="D885" s="110" t="s">
        <v>643</v>
      </c>
      <c r="E885" s="113" t="s">
        <v>169</v>
      </c>
      <c r="F885" s="112">
        <v>146</v>
      </c>
      <c r="G885" s="111"/>
      <c r="H885" s="111"/>
      <c r="I885" s="111">
        <f t="shared" si="148"/>
        <v>0</v>
      </c>
      <c r="J885" s="110" t="s">
        <v>91</v>
      </c>
    </row>
    <row r="886" spans="1:10" x14ac:dyDescent="0.3">
      <c r="A886" s="122"/>
      <c r="B886" s="126" t="s">
        <v>93</v>
      </c>
      <c r="C886" s="123" t="s">
        <v>5</v>
      </c>
      <c r="D886" s="125" t="s">
        <v>642</v>
      </c>
      <c r="E886" s="122"/>
      <c r="F886" s="124">
        <v>146</v>
      </c>
      <c r="G886" s="122"/>
      <c r="H886" s="122"/>
      <c r="I886" s="122"/>
      <c r="J886" s="122"/>
    </row>
    <row r="887" spans="1:10" x14ac:dyDescent="0.3">
      <c r="A887" s="116"/>
      <c r="B887" s="121" t="s">
        <v>93</v>
      </c>
      <c r="C887" s="120" t="s">
        <v>5</v>
      </c>
      <c r="D887" s="119" t="s">
        <v>95</v>
      </c>
      <c r="E887" s="116"/>
      <c r="F887" s="118">
        <v>146</v>
      </c>
      <c r="G887" s="116"/>
      <c r="H887" s="116"/>
      <c r="I887" s="116"/>
      <c r="J887" s="116"/>
    </row>
    <row r="888" spans="1:10" x14ac:dyDescent="0.3">
      <c r="A888" s="133" t="s">
        <v>197</v>
      </c>
      <c r="B888" s="133" t="s">
        <v>150</v>
      </c>
      <c r="C888" s="132" t="s">
        <v>641</v>
      </c>
      <c r="D888" s="127" t="s">
        <v>640</v>
      </c>
      <c r="E888" s="131" t="s">
        <v>169</v>
      </c>
      <c r="F888" s="130">
        <v>167.9</v>
      </c>
      <c r="G888" s="128"/>
      <c r="H888" s="129"/>
      <c r="I888" s="128">
        <f t="shared" ref="I888" si="149">(G888+H888)*F888</f>
        <v>0</v>
      </c>
      <c r="J888" s="127" t="s">
        <v>5</v>
      </c>
    </row>
    <row r="889" spans="1:10" x14ac:dyDescent="0.3">
      <c r="A889" s="122"/>
      <c r="B889" s="126" t="s">
        <v>93</v>
      </c>
      <c r="C889" s="123" t="s">
        <v>5</v>
      </c>
      <c r="D889" s="125" t="s">
        <v>639</v>
      </c>
      <c r="E889" s="122"/>
      <c r="F889" s="124">
        <v>167.9</v>
      </c>
      <c r="G889" s="122"/>
      <c r="H889" s="122"/>
      <c r="I889" s="122"/>
      <c r="J889" s="122"/>
    </row>
    <row r="890" spans="1:10" x14ac:dyDescent="0.3">
      <c r="A890" s="116"/>
      <c r="B890" s="121" t="s">
        <v>93</v>
      </c>
      <c r="C890" s="120" t="s">
        <v>5</v>
      </c>
      <c r="D890" s="119" t="s">
        <v>95</v>
      </c>
      <c r="E890" s="116"/>
      <c r="F890" s="118">
        <v>167.9</v>
      </c>
      <c r="G890" s="116"/>
      <c r="H890" s="116"/>
      <c r="I890" s="116"/>
      <c r="J890" s="116"/>
    </row>
    <row r="891" spans="1:10" ht="40.5" x14ac:dyDescent="0.3">
      <c r="A891" s="115" t="s">
        <v>231</v>
      </c>
      <c r="B891" s="115" t="s">
        <v>87</v>
      </c>
      <c r="C891" s="114" t="s">
        <v>638</v>
      </c>
      <c r="D891" s="110" t="s">
        <v>637</v>
      </c>
      <c r="E891" s="113" t="s">
        <v>144</v>
      </c>
      <c r="F891" s="112">
        <v>160.24700000000001</v>
      </c>
      <c r="G891" s="111"/>
      <c r="H891" s="111"/>
      <c r="I891" s="111">
        <f t="shared" ref="I891" si="150">(G891+H891)*F891</f>
        <v>0</v>
      </c>
      <c r="J891" s="110" t="s">
        <v>91</v>
      </c>
    </row>
    <row r="892" spans="1:10" ht="40.5" x14ac:dyDescent="0.3">
      <c r="A892" s="122"/>
      <c r="B892" s="126" t="s">
        <v>93</v>
      </c>
      <c r="C892" s="123" t="s">
        <v>5</v>
      </c>
      <c r="D892" s="125" t="s">
        <v>636</v>
      </c>
      <c r="E892" s="122"/>
      <c r="F892" s="124">
        <v>160.24700000000001</v>
      </c>
      <c r="G892" s="122"/>
      <c r="H892" s="122"/>
      <c r="I892" s="122"/>
      <c r="J892" s="122"/>
    </row>
    <row r="893" spans="1:10" x14ac:dyDescent="0.3">
      <c r="A893" s="116"/>
      <c r="B893" s="121" t="s">
        <v>93</v>
      </c>
      <c r="C893" s="120" t="s">
        <v>5</v>
      </c>
      <c r="D893" s="119" t="s">
        <v>95</v>
      </c>
      <c r="E893" s="116"/>
      <c r="F893" s="118">
        <v>160.24700000000001</v>
      </c>
      <c r="G893" s="116"/>
      <c r="H893" s="116"/>
      <c r="I893" s="116"/>
      <c r="J893" s="116"/>
    </row>
    <row r="894" spans="1:10" ht="40.5" x14ac:dyDescent="0.3">
      <c r="A894" s="115" t="s">
        <v>360</v>
      </c>
      <c r="B894" s="115" t="s">
        <v>87</v>
      </c>
      <c r="C894" s="114" t="s">
        <v>635</v>
      </c>
      <c r="D894" s="110" t="s">
        <v>634</v>
      </c>
      <c r="E894" s="113" t="s">
        <v>144</v>
      </c>
      <c r="F894" s="112">
        <v>9.0459999999999994</v>
      </c>
      <c r="G894" s="111"/>
      <c r="H894" s="111"/>
      <c r="I894" s="111">
        <f t="shared" ref="I894" si="151">(G894+H894)*F894</f>
        <v>0</v>
      </c>
      <c r="J894" s="110" t="s">
        <v>91</v>
      </c>
    </row>
    <row r="895" spans="1:10" x14ac:dyDescent="0.3">
      <c r="A895" s="122"/>
      <c r="B895" s="126" t="s">
        <v>93</v>
      </c>
      <c r="C895" s="123" t="s">
        <v>5</v>
      </c>
      <c r="D895" s="125" t="s">
        <v>633</v>
      </c>
      <c r="E895" s="122"/>
      <c r="F895" s="124">
        <v>9.0459999999999994</v>
      </c>
      <c r="G895" s="122"/>
      <c r="H895" s="122"/>
      <c r="I895" s="122"/>
      <c r="J895" s="122"/>
    </row>
    <row r="896" spans="1:10" x14ac:dyDescent="0.3">
      <c r="A896" s="116"/>
      <c r="B896" s="121" t="s">
        <v>93</v>
      </c>
      <c r="C896" s="120" t="s">
        <v>5</v>
      </c>
      <c r="D896" s="119" t="s">
        <v>95</v>
      </c>
      <c r="E896" s="116"/>
      <c r="F896" s="118">
        <v>9.0459999999999994</v>
      </c>
      <c r="G896" s="116"/>
      <c r="H896" s="116"/>
      <c r="I896" s="116"/>
      <c r="J896" s="116"/>
    </row>
    <row r="897" spans="1:10" ht="54" x14ac:dyDescent="0.3">
      <c r="A897" s="133" t="s">
        <v>472</v>
      </c>
      <c r="B897" s="133" t="s">
        <v>150</v>
      </c>
      <c r="C897" s="132" t="s">
        <v>632</v>
      </c>
      <c r="D897" s="127" t="s">
        <v>631</v>
      </c>
      <c r="E897" s="131" t="s">
        <v>169</v>
      </c>
      <c r="F897" s="130">
        <v>160</v>
      </c>
      <c r="G897" s="128"/>
      <c r="H897" s="129"/>
      <c r="I897" s="128">
        <f t="shared" ref="I897" si="152">(G897+H897)*F897</f>
        <v>0</v>
      </c>
      <c r="J897" s="127" t="s">
        <v>5</v>
      </c>
    </row>
    <row r="898" spans="1:10" x14ac:dyDescent="0.3">
      <c r="A898" s="122"/>
      <c r="B898" s="126" t="s">
        <v>93</v>
      </c>
      <c r="C898" s="123" t="s">
        <v>5</v>
      </c>
      <c r="D898" s="125" t="s">
        <v>630</v>
      </c>
      <c r="E898" s="122"/>
      <c r="F898" s="124">
        <v>160</v>
      </c>
      <c r="G898" s="122"/>
      <c r="H898" s="122"/>
      <c r="I898" s="122"/>
      <c r="J898" s="122"/>
    </row>
    <row r="899" spans="1:10" x14ac:dyDescent="0.3">
      <c r="A899" s="116"/>
      <c r="B899" s="121" t="s">
        <v>93</v>
      </c>
      <c r="C899" s="120" t="s">
        <v>5</v>
      </c>
      <c r="D899" s="119" t="s">
        <v>95</v>
      </c>
      <c r="E899" s="116"/>
      <c r="F899" s="118">
        <v>160</v>
      </c>
      <c r="G899" s="116"/>
      <c r="H899" s="116"/>
      <c r="I899" s="116"/>
      <c r="J899" s="116"/>
    </row>
    <row r="900" spans="1:10" ht="27" x14ac:dyDescent="0.3">
      <c r="A900" s="115" t="s">
        <v>328</v>
      </c>
      <c r="B900" s="115" t="s">
        <v>87</v>
      </c>
      <c r="C900" s="114" t="s">
        <v>629</v>
      </c>
      <c r="D900" s="110" t="s">
        <v>628</v>
      </c>
      <c r="E900" s="113" t="s">
        <v>153</v>
      </c>
      <c r="F900" s="112">
        <v>4.9000000000000002E-2</v>
      </c>
      <c r="G900" s="111"/>
      <c r="H900" s="111"/>
      <c r="I900" s="111">
        <f t="shared" ref="I900" si="153">(G900+H900)*F900</f>
        <v>0</v>
      </c>
      <c r="J900" s="110" t="s">
        <v>91</v>
      </c>
    </row>
    <row r="901" spans="1:10" ht="15" x14ac:dyDescent="0.3">
      <c r="A901" s="141"/>
      <c r="B901" s="145" t="s">
        <v>69</v>
      </c>
      <c r="C901" s="144" t="s">
        <v>627</v>
      </c>
      <c r="D901" s="144" t="s">
        <v>626</v>
      </c>
      <c r="E901" s="141"/>
      <c r="F901" s="141"/>
      <c r="G901" s="141"/>
      <c r="H901" s="141"/>
      <c r="I901" s="143">
        <f>SUM(I902:I911)</f>
        <v>0</v>
      </c>
      <c r="J901" s="141"/>
    </row>
    <row r="902" spans="1:10" ht="40.5" x14ac:dyDescent="0.3">
      <c r="A902" s="115" t="s">
        <v>384</v>
      </c>
      <c r="B902" s="115" t="s">
        <v>87</v>
      </c>
      <c r="C902" s="114" t="s">
        <v>625</v>
      </c>
      <c r="D902" s="110" t="s">
        <v>624</v>
      </c>
      <c r="E902" s="113" t="s">
        <v>169</v>
      </c>
      <c r="F902" s="112">
        <v>187.04</v>
      </c>
      <c r="G902" s="111"/>
      <c r="H902" s="111"/>
      <c r="I902" s="111">
        <f t="shared" ref="I902" si="154">(G902+H902)*F902</f>
        <v>0</v>
      </c>
      <c r="J902" s="110" t="s">
        <v>91</v>
      </c>
    </row>
    <row r="903" spans="1:10" x14ac:dyDescent="0.3">
      <c r="A903" s="122"/>
      <c r="B903" s="126" t="s">
        <v>93</v>
      </c>
      <c r="C903" s="123" t="s">
        <v>5</v>
      </c>
      <c r="D903" s="125" t="s">
        <v>623</v>
      </c>
      <c r="E903" s="122"/>
      <c r="F903" s="124">
        <v>174.876</v>
      </c>
      <c r="G903" s="122"/>
      <c r="H903" s="122"/>
      <c r="I903" s="122"/>
      <c r="J903" s="122"/>
    </row>
    <row r="904" spans="1:10" x14ac:dyDescent="0.3">
      <c r="A904" s="122"/>
      <c r="B904" s="126" t="s">
        <v>93</v>
      </c>
      <c r="C904" s="123" t="s">
        <v>5</v>
      </c>
      <c r="D904" s="125" t="s">
        <v>622</v>
      </c>
      <c r="E904" s="122"/>
      <c r="F904" s="124">
        <v>12.164</v>
      </c>
      <c r="G904" s="122"/>
      <c r="H904" s="122"/>
      <c r="I904" s="122"/>
      <c r="J904" s="122"/>
    </row>
    <row r="905" spans="1:10" x14ac:dyDescent="0.3">
      <c r="A905" s="116"/>
      <c r="B905" s="121" t="s">
        <v>93</v>
      </c>
      <c r="C905" s="120" t="s">
        <v>5</v>
      </c>
      <c r="D905" s="119" t="s">
        <v>95</v>
      </c>
      <c r="E905" s="116"/>
      <c r="F905" s="118">
        <v>187.04</v>
      </c>
      <c r="G905" s="116"/>
      <c r="H905" s="116"/>
      <c r="I905" s="116"/>
      <c r="J905" s="116"/>
    </row>
    <row r="906" spans="1:10" ht="27" x14ac:dyDescent="0.3">
      <c r="A906" s="133" t="s">
        <v>258</v>
      </c>
      <c r="B906" s="133" t="s">
        <v>150</v>
      </c>
      <c r="C906" s="132" t="s">
        <v>621</v>
      </c>
      <c r="D906" s="127" t="s">
        <v>620</v>
      </c>
      <c r="E906" s="131" t="s">
        <v>169</v>
      </c>
      <c r="F906" s="130">
        <v>205.74299999999999</v>
      </c>
      <c r="G906" s="128"/>
      <c r="H906" s="129"/>
      <c r="I906" s="128">
        <f t="shared" ref="I906" si="155">(G906+H906)*F906</f>
        <v>0</v>
      </c>
      <c r="J906" s="127" t="s">
        <v>5</v>
      </c>
    </row>
    <row r="907" spans="1:10" x14ac:dyDescent="0.3">
      <c r="A907" s="122"/>
      <c r="B907" s="126" t="s">
        <v>93</v>
      </c>
      <c r="C907" s="123" t="s">
        <v>5</v>
      </c>
      <c r="D907" s="125" t="s">
        <v>619</v>
      </c>
      <c r="E907" s="122"/>
      <c r="F907" s="124">
        <v>192.363</v>
      </c>
      <c r="G907" s="122"/>
      <c r="H907" s="122"/>
      <c r="I907" s="122"/>
      <c r="J907" s="122"/>
    </row>
    <row r="908" spans="1:10" x14ac:dyDescent="0.3">
      <c r="A908" s="122"/>
      <c r="B908" s="126" t="s">
        <v>93</v>
      </c>
      <c r="C908" s="123" t="s">
        <v>5</v>
      </c>
      <c r="D908" s="125" t="s">
        <v>618</v>
      </c>
      <c r="E908" s="122"/>
      <c r="F908" s="124">
        <v>13.38</v>
      </c>
      <c r="G908" s="122"/>
      <c r="H908" s="122"/>
      <c r="I908" s="122"/>
      <c r="J908" s="122"/>
    </row>
    <row r="909" spans="1:10" x14ac:dyDescent="0.3">
      <c r="A909" s="116"/>
      <c r="B909" s="121" t="s">
        <v>93</v>
      </c>
      <c r="C909" s="120" t="s">
        <v>5</v>
      </c>
      <c r="D909" s="119" t="s">
        <v>95</v>
      </c>
      <c r="E909" s="116"/>
      <c r="F909" s="118">
        <v>205.74299999999999</v>
      </c>
      <c r="G909" s="116"/>
      <c r="H909" s="116"/>
      <c r="I909" s="116"/>
      <c r="J909" s="116"/>
    </row>
    <row r="910" spans="1:10" ht="27" x14ac:dyDescent="0.3">
      <c r="A910" s="115" t="s">
        <v>318</v>
      </c>
      <c r="B910" s="115" t="s">
        <v>87</v>
      </c>
      <c r="C910" s="114" t="s">
        <v>617</v>
      </c>
      <c r="D910" s="110" t="s">
        <v>616</v>
      </c>
      <c r="E910" s="113" t="s">
        <v>270</v>
      </c>
      <c r="F910" s="112">
        <v>1</v>
      </c>
      <c r="G910" s="111"/>
      <c r="H910" s="111"/>
      <c r="I910" s="111">
        <f t="shared" ref="I910:I911" si="156">(G910+H910)*F910</f>
        <v>0</v>
      </c>
      <c r="J910" s="110" t="s">
        <v>5</v>
      </c>
    </row>
    <row r="911" spans="1:10" ht="27" x14ac:dyDescent="0.3">
      <c r="A911" s="115" t="s">
        <v>325</v>
      </c>
      <c r="B911" s="115" t="s">
        <v>87</v>
      </c>
      <c r="C911" s="114" t="s">
        <v>615</v>
      </c>
      <c r="D911" s="110" t="s">
        <v>614</v>
      </c>
      <c r="E911" s="113" t="s">
        <v>223</v>
      </c>
      <c r="F911" s="112">
        <v>1683.43</v>
      </c>
      <c r="G911" s="111"/>
      <c r="H911" s="111"/>
      <c r="I911" s="111">
        <f t="shared" si="156"/>
        <v>0</v>
      </c>
      <c r="J911" s="110" t="s">
        <v>91</v>
      </c>
    </row>
    <row r="912" spans="1:10" ht="15" x14ac:dyDescent="0.3">
      <c r="A912" s="141"/>
      <c r="B912" s="145" t="s">
        <v>69</v>
      </c>
      <c r="C912" s="144" t="s">
        <v>613</v>
      </c>
      <c r="D912" s="144" t="s">
        <v>612</v>
      </c>
      <c r="E912" s="141"/>
      <c r="F912" s="141"/>
      <c r="G912" s="141"/>
      <c r="H912" s="141"/>
      <c r="I912" s="143">
        <f>SUM(I913:I920)</f>
        <v>0</v>
      </c>
      <c r="J912" s="141"/>
    </row>
    <row r="913" spans="1:10" ht="27" x14ac:dyDescent="0.3">
      <c r="A913" s="115" t="s">
        <v>379</v>
      </c>
      <c r="B913" s="115" t="s">
        <v>87</v>
      </c>
      <c r="C913" s="114" t="s">
        <v>611</v>
      </c>
      <c r="D913" s="110" t="s">
        <v>610</v>
      </c>
      <c r="E913" s="113" t="s">
        <v>144</v>
      </c>
      <c r="F913" s="112">
        <v>292</v>
      </c>
      <c r="G913" s="111"/>
      <c r="H913" s="111"/>
      <c r="I913" s="111">
        <f t="shared" ref="I913" si="157">(G913+H913)*F913</f>
        <v>0</v>
      </c>
      <c r="J913" s="110" t="s">
        <v>91</v>
      </c>
    </row>
    <row r="914" spans="1:10" x14ac:dyDescent="0.3">
      <c r="A914" s="138"/>
      <c r="B914" s="126" t="s">
        <v>93</v>
      </c>
      <c r="C914" s="139" t="s">
        <v>5</v>
      </c>
      <c r="D914" s="140" t="s">
        <v>609</v>
      </c>
      <c r="E914" s="138"/>
      <c r="F914" s="139" t="s">
        <v>5</v>
      </c>
      <c r="G914" s="138"/>
      <c r="H914" s="138"/>
      <c r="I914" s="138"/>
      <c r="J914" s="138"/>
    </row>
    <row r="915" spans="1:10" x14ac:dyDescent="0.3">
      <c r="A915" s="122"/>
      <c r="B915" s="126" t="s">
        <v>93</v>
      </c>
      <c r="C915" s="123" t="s">
        <v>5</v>
      </c>
      <c r="D915" s="125" t="s">
        <v>608</v>
      </c>
      <c r="E915" s="122"/>
      <c r="F915" s="124">
        <v>292</v>
      </c>
      <c r="G915" s="122"/>
      <c r="H915" s="122"/>
      <c r="I915" s="122"/>
      <c r="J915" s="122"/>
    </row>
    <row r="916" spans="1:10" x14ac:dyDescent="0.3">
      <c r="A916" s="116"/>
      <c r="B916" s="121" t="s">
        <v>93</v>
      </c>
      <c r="C916" s="120" t="s">
        <v>5</v>
      </c>
      <c r="D916" s="119" t="s">
        <v>95</v>
      </c>
      <c r="E916" s="116"/>
      <c r="F916" s="118">
        <v>292</v>
      </c>
      <c r="G916" s="116"/>
      <c r="H916" s="116"/>
      <c r="I916" s="116"/>
      <c r="J916" s="116"/>
    </row>
    <row r="917" spans="1:10" ht="27" x14ac:dyDescent="0.3">
      <c r="A917" s="133" t="s">
        <v>370</v>
      </c>
      <c r="B917" s="133" t="s">
        <v>150</v>
      </c>
      <c r="C917" s="132" t="s">
        <v>607</v>
      </c>
      <c r="D917" s="127" t="s">
        <v>606</v>
      </c>
      <c r="E917" s="131" t="s">
        <v>90</v>
      </c>
      <c r="F917" s="130">
        <v>0.77100000000000002</v>
      </c>
      <c r="G917" s="128"/>
      <c r="H917" s="129"/>
      <c r="I917" s="128">
        <f t="shared" ref="I917" si="158">(G917+H917)*F917</f>
        <v>0</v>
      </c>
      <c r="J917" s="127" t="s">
        <v>5</v>
      </c>
    </row>
    <row r="918" spans="1:10" x14ac:dyDescent="0.3">
      <c r="A918" s="122"/>
      <c r="B918" s="126" t="s">
        <v>93</v>
      </c>
      <c r="C918" s="123" t="s">
        <v>5</v>
      </c>
      <c r="D918" s="125" t="s">
        <v>605</v>
      </c>
      <c r="E918" s="122"/>
      <c r="F918" s="124">
        <v>0.77100000000000002</v>
      </c>
      <c r="G918" s="122"/>
      <c r="H918" s="122"/>
      <c r="I918" s="122"/>
      <c r="J918" s="122"/>
    </row>
    <row r="919" spans="1:10" x14ac:dyDescent="0.3">
      <c r="A919" s="116"/>
      <c r="B919" s="121" t="s">
        <v>93</v>
      </c>
      <c r="C919" s="120" t="s">
        <v>5</v>
      </c>
      <c r="D919" s="119" t="s">
        <v>95</v>
      </c>
      <c r="E919" s="116"/>
      <c r="F919" s="118">
        <v>0.77100000000000002</v>
      </c>
      <c r="G919" s="116"/>
      <c r="H919" s="116"/>
      <c r="I919" s="116"/>
      <c r="J919" s="116"/>
    </row>
    <row r="920" spans="1:10" ht="27" x14ac:dyDescent="0.3">
      <c r="A920" s="115" t="s">
        <v>122</v>
      </c>
      <c r="B920" s="115" t="s">
        <v>87</v>
      </c>
      <c r="C920" s="114" t="s">
        <v>604</v>
      </c>
      <c r="D920" s="110" t="s">
        <v>603</v>
      </c>
      <c r="E920" s="113" t="s">
        <v>223</v>
      </c>
      <c r="F920" s="112">
        <v>268.34100000000001</v>
      </c>
      <c r="G920" s="111"/>
      <c r="H920" s="111"/>
      <c r="I920" s="111">
        <f t="shared" ref="I920" si="159">(G920+H920)*F920</f>
        <v>0</v>
      </c>
      <c r="J920" s="110" t="s">
        <v>91</v>
      </c>
    </row>
    <row r="921" spans="1:10" ht="21.6" customHeight="1" x14ac:dyDescent="0.3">
      <c r="A921" s="152" t="s">
        <v>3267</v>
      </c>
      <c r="B921" s="290"/>
      <c r="C921" s="290"/>
      <c r="D921" s="290"/>
      <c r="E921" s="290"/>
      <c r="F921" s="290"/>
      <c r="G921" s="290"/>
      <c r="I921" s="297">
        <f>I922+I1050</f>
        <v>0</v>
      </c>
    </row>
    <row r="922" spans="1:10" ht="18" x14ac:dyDescent="0.35">
      <c r="A922" s="141"/>
      <c r="B922" s="142" t="s">
        <v>69</v>
      </c>
      <c r="C922" s="147" t="s">
        <v>84</v>
      </c>
      <c r="D922" s="147" t="s">
        <v>85</v>
      </c>
      <c r="E922" s="141"/>
      <c r="F922" s="141"/>
      <c r="G922" s="141"/>
      <c r="H922" s="141"/>
      <c r="I922" s="146">
        <f>I923+I1048</f>
        <v>0</v>
      </c>
      <c r="J922" s="141"/>
    </row>
    <row r="923" spans="1:10" ht="15" x14ac:dyDescent="0.3">
      <c r="A923" s="141"/>
      <c r="B923" s="145" t="s">
        <v>69</v>
      </c>
      <c r="C923" s="144" t="s">
        <v>247</v>
      </c>
      <c r="D923" s="144" t="s">
        <v>809</v>
      </c>
      <c r="E923" s="141"/>
      <c r="F923" s="141"/>
      <c r="G923" s="141"/>
      <c r="H923" s="141"/>
      <c r="I923" s="143">
        <f>SUM(I924:I1044)</f>
        <v>0</v>
      </c>
      <c r="J923" s="141"/>
    </row>
    <row r="924" spans="1:10" ht="27" x14ac:dyDescent="0.3">
      <c r="A924" s="115" t="s">
        <v>472</v>
      </c>
      <c r="B924" s="115" t="s">
        <v>87</v>
      </c>
      <c r="C924" s="114" t="s">
        <v>1025</v>
      </c>
      <c r="D924" s="110" t="s">
        <v>1024</v>
      </c>
      <c r="E924" s="113" t="s">
        <v>227</v>
      </c>
      <c r="F924" s="112">
        <v>31</v>
      </c>
      <c r="G924" s="111"/>
      <c r="H924" s="111"/>
      <c r="I924" s="111">
        <f t="shared" ref="I924" si="160">(G924+H924)*F924</f>
        <v>0</v>
      </c>
      <c r="J924" s="110" t="s">
        <v>5</v>
      </c>
    </row>
    <row r="925" spans="1:10" x14ac:dyDescent="0.3">
      <c r="A925" s="138"/>
      <c r="B925" s="126" t="s">
        <v>93</v>
      </c>
      <c r="C925" s="139" t="s">
        <v>5</v>
      </c>
      <c r="D925" s="140" t="s">
        <v>1017</v>
      </c>
      <c r="E925" s="138"/>
      <c r="F925" s="139" t="s">
        <v>5</v>
      </c>
      <c r="G925" s="138"/>
      <c r="H925" s="138"/>
      <c r="I925" s="138"/>
      <c r="J925" s="138"/>
    </row>
    <row r="926" spans="1:10" x14ac:dyDescent="0.3">
      <c r="A926" s="122"/>
      <c r="B926" s="126" t="s">
        <v>93</v>
      </c>
      <c r="C926" s="123" t="s">
        <v>5</v>
      </c>
      <c r="D926" s="125" t="s">
        <v>74</v>
      </c>
      <c r="E926" s="122"/>
      <c r="F926" s="124">
        <v>1</v>
      </c>
      <c r="G926" s="122"/>
      <c r="H926" s="122"/>
      <c r="I926" s="122"/>
      <c r="J926" s="122"/>
    </row>
    <row r="927" spans="1:10" x14ac:dyDescent="0.3">
      <c r="A927" s="138"/>
      <c r="B927" s="126" t="s">
        <v>93</v>
      </c>
      <c r="C927" s="139" t="s">
        <v>5</v>
      </c>
      <c r="D927" s="140" t="s">
        <v>1014</v>
      </c>
      <c r="E927" s="138"/>
      <c r="F927" s="139" t="s">
        <v>5</v>
      </c>
      <c r="G927" s="138"/>
      <c r="H927" s="138"/>
      <c r="I927" s="138"/>
      <c r="J927" s="138"/>
    </row>
    <row r="928" spans="1:10" x14ac:dyDescent="0.3">
      <c r="A928" s="122"/>
      <c r="B928" s="126" t="s">
        <v>93</v>
      </c>
      <c r="C928" s="123" t="s">
        <v>5</v>
      </c>
      <c r="D928" s="125" t="s">
        <v>75</v>
      </c>
      <c r="E928" s="122"/>
      <c r="F928" s="124">
        <v>2</v>
      </c>
      <c r="G928" s="122"/>
      <c r="H928" s="122"/>
      <c r="I928" s="122"/>
      <c r="J928" s="122"/>
    </row>
    <row r="929" spans="1:10" x14ac:dyDescent="0.3">
      <c r="A929" s="138"/>
      <c r="B929" s="126" t="s">
        <v>93</v>
      </c>
      <c r="C929" s="139" t="s">
        <v>5</v>
      </c>
      <c r="D929" s="140" t="s">
        <v>1011</v>
      </c>
      <c r="E929" s="138"/>
      <c r="F929" s="139" t="s">
        <v>5</v>
      </c>
      <c r="G929" s="138"/>
      <c r="H929" s="138"/>
      <c r="I929" s="138"/>
      <c r="J929" s="138"/>
    </row>
    <row r="930" spans="1:10" x14ac:dyDescent="0.3">
      <c r="A930" s="122"/>
      <c r="B930" s="126" t="s">
        <v>93</v>
      </c>
      <c r="C930" s="123" t="s">
        <v>5</v>
      </c>
      <c r="D930" s="125" t="s">
        <v>92</v>
      </c>
      <c r="E930" s="122"/>
      <c r="F930" s="124">
        <v>4</v>
      </c>
      <c r="G930" s="122"/>
      <c r="H930" s="122"/>
      <c r="I930" s="122"/>
      <c r="J930" s="122"/>
    </row>
    <row r="931" spans="1:10" x14ac:dyDescent="0.3">
      <c r="A931" s="138"/>
      <c r="B931" s="126" t="s">
        <v>93</v>
      </c>
      <c r="C931" s="139" t="s">
        <v>5</v>
      </c>
      <c r="D931" s="140" t="s">
        <v>1008</v>
      </c>
      <c r="E931" s="138"/>
      <c r="F931" s="139" t="s">
        <v>5</v>
      </c>
      <c r="G931" s="138"/>
      <c r="H931" s="138"/>
      <c r="I931" s="138"/>
      <c r="J931" s="138"/>
    </row>
    <row r="932" spans="1:10" x14ac:dyDescent="0.3">
      <c r="A932" s="122"/>
      <c r="B932" s="126" t="s">
        <v>93</v>
      </c>
      <c r="C932" s="123" t="s">
        <v>5</v>
      </c>
      <c r="D932" s="125" t="s">
        <v>75</v>
      </c>
      <c r="E932" s="122"/>
      <c r="F932" s="124">
        <v>2</v>
      </c>
      <c r="G932" s="122"/>
      <c r="H932" s="122"/>
      <c r="I932" s="122"/>
      <c r="J932" s="122"/>
    </row>
    <row r="933" spans="1:10" x14ac:dyDescent="0.3">
      <c r="A933" s="138"/>
      <c r="B933" s="126" t="s">
        <v>93</v>
      </c>
      <c r="C933" s="139" t="s">
        <v>5</v>
      </c>
      <c r="D933" s="140" t="s">
        <v>1002</v>
      </c>
      <c r="E933" s="138"/>
      <c r="F933" s="139" t="s">
        <v>5</v>
      </c>
      <c r="G933" s="138"/>
      <c r="H933" s="138"/>
      <c r="I933" s="138"/>
      <c r="J933" s="138"/>
    </row>
    <row r="934" spans="1:10" x14ac:dyDescent="0.3">
      <c r="A934" s="122"/>
      <c r="B934" s="126" t="s">
        <v>93</v>
      </c>
      <c r="C934" s="123" t="s">
        <v>5</v>
      </c>
      <c r="D934" s="125" t="s">
        <v>74</v>
      </c>
      <c r="E934" s="122"/>
      <c r="F934" s="124">
        <v>1</v>
      </c>
      <c r="G934" s="122"/>
      <c r="H934" s="122"/>
      <c r="I934" s="122"/>
      <c r="J934" s="122"/>
    </row>
    <row r="935" spans="1:10" x14ac:dyDescent="0.3">
      <c r="A935" s="138"/>
      <c r="B935" s="126" t="s">
        <v>93</v>
      </c>
      <c r="C935" s="139" t="s">
        <v>5</v>
      </c>
      <c r="D935" s="140" t="s">
        <v>990</v>
      </c>
      <c r="E935" s="138"/>
      <c r="F935" s="139" t="s">
        <v>5</v>
      </c>
      <c r="G935" s="138"/>
      <c r="H935" s="138"/>
      <c r="I935" s="138"/>
      <c r="J935" s="138"/>
    </row>
    <row r="936" spans="1:10" x14ac:dyDescent="0.3">
      <c r="A936" s="122"/>
      <c r="B936" s="126" t="s">
        <v>93</v>
      </c>
      <c r="C936" s="123" t="s">
        <v>5</v>
      </c>
      <c r="D936" s="125" t="s">
        <v>74</v>
      </c>
      <c r="E936" s="122"/>
      <c r="F936" s="124">
        <v>1</v>
      </c>
      <c r="G936" s="122"/>
      <c r="H936" s="122"/>
      <c r="I936" s="122"/>
      <c r="J936" s="122"/>
    </row>
    <row r="937" spans="1:10" x14ac:dyDescent="0.3">
      <c r="A937" s="138"/>
      <c r="B937" s="126" t="s">
        <v>93</v>
      </c>
      <c r="C937" s="139" t="s">
        <v>5</v>
      </c>
      <c r="D937" s="140" t="s">
        <v>987</v>
      </c>
      <c r="E937" s="138"/>
      <c r="F937" s="139" t="s">
        <v>5</v>
      </c>
      <c r="G937" s="138"/>
      <c r="H937" s="138"/>
      <c r="I937" s="138"/>
      <c r="J937" s="138"/>
    </row>
    <row r="938" spans="1:10" x14ac:dyDescent="0.3">
      <c r="A938" s="122"/>
      <c r="B938" s="126" t="s">
        <v>93</v>
      </c>
      <c r="C938" s="123" t="s">
        <v>5</v>
      </c>
      <c r="D938" s="125" t="s">
        <v>74</v>
      </c>
      <c r="E938" s="122"/>
      <c r="F938" s="124">
        <v>1</v>
      </c>
      <c r="G938" s="122"/>
      <c r="H938" s="122"/>
      <c r="I938" s="122"/>
      <c r="J938" s="122"/>
    </row>
    <row r="939" spans="1:10" ht="27" x14ac:dyDescent="0.3">
      <c r="A939" s="138"/>
      <c r="B939" s="126" t="s">
        <v>93</v>
      </c>
      <c r="C939" s="139" t="s">
        <v>5</v>
      </c>
      <c r="D939" s="140" t="s">
        <v>984</v>
      </c>
      <c r="E939" s="138"/>
      <c r="F939" s="139" t="s">
        <v>5</v>
      </c>
      <c r="G939" s="138"/>
      <c r="H939" s="138"/>
      <c r="I939" s="138"/>
      <c r="J939" s="138"/>
    </row>
    <row r="940" spans="1:10" x14ac:dyDescent="0.3">
      <c r="A940" s="122"/>
      <c r="B940" s="126" t="s">
        <v>93</v>
      </c>
      <c r="C940" s="123" t="s">
        <v>5</v>
      </c>
      <c r="D940" s="125" t="s">
        <v>74</v>
      </c>
      <c r="E940" s="122"/>
      <c r="F940" s="124">
        <v>1</v>
      </c>
      <c r="G940" s="122"/>
      <c r="H940" s="122"/>
      <c r="I940" s="122"/>
      <c r="J940" s="122"/>
    </row>
    <row r="941" spans="1:10" ht="27" x14ac:dyDescent="0.3">
      <c r="A941" s="138"/>
      <c r="B941" s="126" t="s">
        <v>93</v>
      </c>
      <c r="C941" s="139" t="s">
        <v>5</v>
      </c>
      <c r="D941" s="140" t="s">
        <v>981</v>
      </c>
      <c r="E941" s="138"/>
      <c r="F941" s="139" t="s">
        <v>5</v>
      </c>
      <c r="G941" s="138"/>
      <c r="H941" s="138"/>
      <c r="I941" s="138"/>
      <c r="J941" s="138"/>
    </row>
    <row r="942" spans="1:10" x14ac:dyDescent="0.3">
      <c r="A942" s="122"/>
      <c r="B942" s="126" t="s">
        <v>93</v>
      </c>
      <c r="C942" s="123" t="s">
        <v>5</v>
      </c>
      <c r="D942" s="125" t="s">
        <v>74</v>
      </c>
      <c r="E942" s="122"/>
      <c r="F942" s="124">
        <v>1</v>
      </c>
      <c r="G942" s="122"/>
      <c r="H942" s="122"/>
      <c r="I942" s="122"/>
      <c r="J942" s="122"/>
    </row>
    <row r="943" spans="1:10" ht="27" x14ac:dyDescent="0.3">
      <c r="A943" s="138"/>
      <c r="B943" s="126" t="s">
        <v>93</v>
      </c>
      <c r="C943" s="139" t="s">
        <v>5</v>
      </c>
      <c r="D943" s="140" t="s">
        <v>978</v>
      </c>
      <c r="E943" s="138"/>
      <c r="F943" s="139" t="s">
        <v>5</v>
      </c>
      <c r="G943" s="138"/>
      <c r="H943" s="138"/>
      <c r="I943" s="138"/>
      <c r="J943" s="138"/>
    </row>
    <row r="944" spans="1:10" x14ac:dyDescent="0.3">
      <c r="A944" s="122"/>
      <c r="B944" s="126" t="s">
        <v>93</v>
      </c>
      <c r="C944" s="123" t="s">
        <v>5</v>
      </c>
      <c r="D944" s="125" t="s">
        <v>74</v>
      </c>
      <c r="E944" s="122"/>
      <c r="F944" s="124">
        <v>1</v>
      </c>
      <c r="G944" s="122"/>
      <c r="H944" s="122"/>
      <c r="I944" s="122"/>
      <c r="J944" s="122"/>
    </row>
    <row r="945" spans="1:10" x14ac:dyDescent="0.3">
      <c r="A945" s="138"/>
      <c r="B945" s="126" t="s">
        <v>93</v>
      </c>
      <c r="C945" s="139" t="s">
        <v>5</v>
      </c>
      <c r="D945" s="140" t="s">
        <v>1020</v>
      </c>
      <c r="E945" s="138"/>
      <c r="F945" s="139" t="s">
        <v>5</v>
      </c>
      <c r="G945" s="138"/>
      <c r="H945" s="138"/>
      <c r="I945" s="138"/>
      <c r="J945" s="138"/>
    </row>
    <row r="946" spans="1:10" x14ac:dyDescent="0.3">
      <c r="A946" s="122"/>
      <c r="B946" s="126" t="s">
        <v>93</v>
      </c>
      <c r="C946" s="123" t="s">
        <v>5</v>
      </c>
      <c r="D946" s="125" t="s">
        <v>74</v>
      </c>
      <c r="E946" s="122"/>
      <c r="F946" s="124">
        <v>1</v>
      </c>
      <c r="G946" s="122"/>
      <c r="H946" s="122"/>
      <c r="I946" s="122"/>
      <c r="J946" s="122"/>
    </row>
    <row r="947" spans="1:10" x14ac:dyDescent="0.3">
      <c r="A947" s="138"/>
      <c r="B947" s="126" t="s">
        <v>93</v>
      </c>
      <c r="C947" s="139" t="s">
        <v>5</v>
      </c>
      <c r="D947" s="140" t="s">
        <v>1005</v>
      </c>
      <c r="E947" s="138"/>
      <c r="F947" s="139" t="s">
        <v>5</v>
      </c>
      <c r="G947" s="138"/>
      <c r="H947" s="138"/>
      <c r="I947" s="138"/>
      <c r="J947" s="138"/>
    </row>
    <row r="948" spans="1:10" x14ac:dyDescent="0.3">
      <c r="A948" s="122"/>
      <c r="B948" s="126" t="s">
        <v>93</v>
      </c>
      <c r="C948" s="123" t="s">
        <v>5</v>
      </c>
      <c r="D948" s="125" t="s">
        <v>74</v>
      </c>
      <c r="E948" s="122"/>
      <c r="F948" s="124">
        <v>1</v>
      </c>
      <c r="G948" s="122"/>
      <c r="H948" s="122"/>
      <c r="I948" s="122"/>
      <c r="J948" s="122"/>
    </row>
    <row r="949" spans="1:10" x14ac:dyDescent="0.3">
      <c r="A949" s="138"/>
      <c r="B949" s="126" t="s">
        <v>93</v>
      </c>
      <c r="C949" s="139" t="s">
        <v>5</v>
      </c>
      <c r="D949" s="140" t="s">
        <v>999</v>
      </c>
      <c r="E949" s="138"/>
      <c r="F949" s="139" t="s">
        <v>5</v>
      </c>
      <c r="G949" s="138"/>
      <c r="H949" s="138"/>
      <c r="I949" s="138"/>
      <c r="J949" s="138"/>
    </row>
    <row r="950" spans="1:10" x14ac:dyDescent="0.3">
      <c r="A950" s="122"/>
      <c r="B950" s="126" t="s">
        <v>93</v>
      </c>
      <c r="C950" s="123" t="s">
        <v>5</v>
      </c>
      <c r="D950" s="125" t="s">
        <v>75</v>
      </c>
      <c r="E950" s="122"/>
      <c r="F950" s="124">
        <v>2</v>
      </c>
      <c r="G950" s="122"/>
      <c r="H950" s="122"/>
      <c r="I950" s="122"/>
      <c r="J950" s="122"/>
    </row>
    <row r="951" spans="1:10" ht="27" x14ac:dyDescent="0.3">
      <c r="A951" s="138"/>
      <c r="B951" s="126" t="s">
        <v>93</v>
      </c>
      <c r="C951" s="139" t="s">
        <v>5</v>
      </c>
      <c r="D951" s="140" t="s">
        <v>996</v>
      </c>
      <c r="E951" s="138"/>
      <c r="F951" s="139" t="s">
        <v>5</v>
      </c>
      <c r="G951" s="138"/>
      <c r="H951" s="138"/>
      <c r="I951" s="138"/>
      <c r="J951" s="138"/>
    </row>
    <row r="952" spans="1:10" x14ac:dyDescent="0.3">
      <c r="A952" s="122"/>
      <c r="B952" s="126" t="s">
        <v>93</v>
      </c>
      <c r="C952" s="123" t="s">
        <v>5</v>
      </c>
      <c r="D952" s="125" t="s">
        <v>74</v>
      </c>
      <c r="E952" s="122"/>
      <c r="F952" s="124">
        <v>1</v>
      </c>
      <c r="G952" s="122"/>
      <c r="H952" s="122"/>
      <c r="I952" s="122"/>
      <c r="J952" s="122"/>
    </row>
    <row r="953" spans="1:10" x14ac:dyDescent="0.3">
      <c r="A953" s="138"/>
      <c r="B953" s="126" t="s">
        <v>93</v>
      </c>
      <c r="C953" s="139" t="s">
        <v>5</v>
      </c>
      <c r="D953" s="140" t="s">
        <v>975</v>
      </c>
      <c r="E953" s="138"/>
      <c r="F953" s="139" t="s">
        <v>5</v>
      </c>
      <c r="G953" s="138"/>
      <c r="H953" s="138"/>
      <c r="I953" s="138"/>
      <c r="J953" s="138"/>
    </row>
    <row r="954" spans="1:10" x14ac:dyDescent="0.3">
      <c r="A954" s="122"/>
      <c r="B954" s="126" t="s">
        <v>93</v>
      </c>
      <c r="C954" s="123" t="s">
        <v>5</v>
      </c>
      <c r="D954" s="125" t="s">
        <v>74</v>
      </c>
      <c r="E954" s="122"/>
      <c r="F954" s="124">
        <v>1</v>
      </c>
      <c r="G954" s="122"/>
      <c r="H954" s="122"/>
      <c r="I954" s="122"/>
      <c r="J954" s="122"/>
    </row>
    <row r="955" spans="1:10" x14ac:dyDescent="0.3">
      <c r="A955" s="138"/>
      <c r="B955" s="126" t="s">
        <v>93</v>
      </c>
      <c r="C955" s="139" t="s">
        <v>5</v>
      </c>
      <c r="D955" s="140" t="s">
        <v>999</v>
      </c>
      <c r="E955" s="138"/>
      <c r="F955" s="139" t="s">
        <v>5</v>
      </c>
      <c r="G955" s="138"/>
      <c r="H955" s="138"/>
      <c r="I955" s="138"/>
      <c r="J955" s="138"/>
    </row>
    <row r="956" spans="1:10" x14ac:dyDescent="0.3">
      <c r="A956" s="122"/>
      <c r="B956" s="126" t="s">
        <v>93</v>
      </c>
      <c r="C956" s="123" t="s">
        <v>5</v>
      </c>
      <c r="D956" s="125" t="s">
        <v>74</v>
      </c>
      <c r="E956" s="122"/>
      <c r="F956" s="124">
        <v>1</v>
      </c>
      <c r="G956" s="122"/>
      <c r="H956" s="122"/>
      <c r="I956" s="122"/>
      <c r="J956" s="122"/>
    </row>
    <row r="957" spans="1:10" ht="27" x14ac:dyDescent="0.3">
      <c r="A957" s="138"/>
      <c r="B957" s="126" t="s">
        <v>93</v>
      </c>
      <c r="C957" s="139" t="s">
        <v>5</v>
      </c>
      <c r="D957" s="140" t="s">
        <v>1023</v>
      </c>
      <c r="E957" s="138"/>
      <c r="F957" s="139" t="s">
        <v>5</v>
      </c>
      <c r="G957" s="138"/>
      <c r="H957" s="138"/>
      <c r="I957" s="138"/>
      <c r="J957" s="138"/>
    </row>
    <row r="958" spans="1:10" x14ac:dyDescent="0.3">
      <c r="A958" s="122"/>
      <c r="B958" s="126" t="s">
        <v>93</v>
      </c>
      <c r="C958" s="123" t="s">
        <v>5</v>
      </c>
      <c r="D958" s="125" t="s">
        <v>74</v>
      </c>
      <c r="E958" s="122"/>
      <c r="F958" s="124">
        <v>1</v>
      </c>
      <c r="G958" s="122"/>
      <c r="H958" s="122"/>
      <c r="I958" s="122"/>
      <c r="J958" s="122"/>
    </row>
    <row r="959" spans="1:10" x14ac:dyDescent="0.3">
      <c r="A959" s="138"/>
      <c r="B959" s="126" t="s">
        <v>93</v>
      </c>
      <c r="C959" s="139" t="s">
        <v>5</v>
      </c>
      <c r="D959" s="140" t="s">
        <v>972</v>
      </c>
      <c r="E959" s="138"/>
      <c r="F959" s="139" t="s">
        <v>5</v>
      </c>
      <c r="G959" s="138"/>
      <c r="H959" s="138"/>
      <c r="I959" s="138"/>
      <c r="J959" s="138"/>
    </row>
    <row r="960" spans="1:10" x14ac:dyDescent="0.3">
      <c r="A960" s="122"/>
      <c r="B960" s="126" t="s">
        <v>93</v>
      </c>
      <c r="C960" s="123" t="s">
        <v>5</v>
      </c>
      <c r="D960" s="125" t="s">
        <v>75</v>
      </c>
      <c r="E960" s="122"/>
      <c r="F960" s="124">
        <v>2</v>
      </c>
      <c r="G960" s="122"/>
      <c r="H960" s="122"/>
      <c r="I960" s="122"/>
      <c r="J960" s="122"/>
    </row>
    <row r="961" spans="1:10" x14ac:dyDescent="0.3">
      <c r="A961" s="138"/>
      <c r="B961" s="126" t="s">
        <v>93</v>
      </c>
      <c r="C961" s="139" t="s">
        <v>5</v>
      </c>
      <c r="D961" s="140" t="s">
        <v>971</v>
      </c>
      <c r="E961" s="138"/>
      <c r="F961" s="139" t="s">
        <v>5</v>
      </c>
      <c r="G961" s="138"/>
      <c r="H961" s="138"/>
      <c r="I961" s="138"/>
      <c r="J961" s="138"/>
    </row>
    <row r="962" spans="1:10" x14ac:dyDescent="0.3">
      <c r="A962" s="122"/>
      <c r="B962" s="126" t="s">
        <v>93</v>
      </c>
      <c r="C962" s="123" t="s">
        <v>5</v>
      </c>
      <c r="D962" s="125" t="s">
        <v>74</v>
      </c>
      <c r="E962" s="122"/>
      <c r="F962" s="124">
        <v>1</v>
      </c>
      <c r="G962" s="122"/>
      <c r="H962" s="122"/>
      <c r="I962" s="122"/>
      <c r="J962" s="122"/>
    </row>
    <row r="963" spans="1:10" x14ac:dyDescent="0.3">
      <c r="A963" s="138"/>
      <c r="B963" s="126" t="s">
        <v>93</v>
      </c>
      <c r="C963" s="139" t="s">
        <v>5</v>
      </c>
      <c r="D963" s="140" t="s">
        <v>966</v>
      </c>
      <c r="E963" s="138"/>
      <c r="F963" s="139" t="s">
        <v>5</v>
      </c>
      <c r="G963" s="138"/>
      <c r="H963" s="138"/>
      <c r="I963" s="138"/>
      <c r="J963" s="138"/>
    </row>
    <row r="964" spans="1:10" x14ac:dyDescent="0.3">
      <c r="A964" s="122"/>
      <c r="B964" s="126" t="s">
        <v>93</v>
      </c>
      <c r="C964" s="123" t="s">
        <v>5</v>
      </c>
      <c r="D964" s="125" t="s">
        <v>74</v>
      </c>
      <c r="E964" s="122"/>
      <c r="F964" s="124">
        <v>1</v>
      </c>
      <c r="G964" s="122"/>
      <c r="H964" s="122"/>
      <c r="I964" s="122"/>
      <c r="J964" s="122"/>
    </row>
    <row r="965" spans="1:10" x14ac:dyDescent="0.3">
      <c r="A965" s="138"/>
      <c r="B965" s="126" t="s">
        <v>93</v>
      </c>
      <c r="C965" s="139" t="s">
        <v>5</v>
      </c>
      <c r="D965" s="140" t="s">
        <v>970</v>
      </c>
      <c r="E965" s="138"/>
      <c r="F965" s="139" t="s">
        <v>5</v>
      </c>
      <c r="G965" s="138"/>
      <c r="H965" s="138"/>
      <c r="I965" s="138"/>
      <c r="J965" s="138"/>
    </row>
    <row r="966" spans="1:10" x14ac:dyDescent="0.3">
      <c r="A966" s="122"/>
      <c r="B966" s="126" t="s">
        <v>93</v>
      </c>
      <c r="C966" s="123" t="s">
        <v>5</v>
      </c>
      <c r="D966" s="125" t="s">
        <v>371</v>
      </c>
      <c r="E966" s="122"/>
      <c r="F966" s="124">
        <v>3</v>
      </c>
      <c r="G966" s="122"/>
      <c r="H966" s="122"/>
      <c r="I966" s="122"/>
      <c r="J966" s="122"/>
    </row>
    <row r="967" spans="1:10" x14ac:dyDescent="0.3">
      <c r="A967" s="138"/>
      <c r="B967" s="126" t="s">
        <v>93</v>
      </c>
      <c r="C967" s="139" t="s">
        <v>5</v>
      </c>
      <c r="D967" s="140" t="s">
        <v>969</v>
      </c>
      <c r="E967" s="138"/>
      <c r="F967" s="139" t="s">
        <v>5</v>
      </c>
      <c r="G967" s="138"/>
      <c r="H967" s="138"/>
      <c r="I967" s="138"/>
      <c r="J967" s="138"/>
    </row>
    <row r="968" spans="1:10" x14ac:dyDescent="0.3">
      <c r="A968" s="122"/>
      <c r="B968" s="126" t="s">
        <v>93</v>
      </c>
      <c r="C968" s="123" t="s">
        <v>5</v>
      </c>
      <c r="D968" s="125" t="s">
        <v>74</v>
      </c>
      <c r="E968" s="122"/>
      <c r="F968" s="124">
        <v>1</v>
      </c>
      <c r="G968" s="122"/>
      <c r="H968" s="122"/>
      <c r="I968" s="122"/>
      <c r="J968" s="122"/>
    </row>
    <row r="969" spans="1:10" x14ac:dyDescent="0.3">
      <c r="A969" s="116"/>
      <c r="B969" s="121" t="s">
        <v>93</v>
      </c>
      <c r="C969" s="120" t="s">
        <v>5</v>
      </c>
      <c r="D969" s="119" t="s">
        <v>95</v>
      </c>
      <c r="E969" s="116"/>
      <c r="F969" s="118">
        <v>31</v>
      </c>
      <c r="G969" s="116"/>
      <c r="H969" s="116"/>
      <c r="I969" s="116"/>
      <c r="J969" s="116"/>
    </row>
    <row r="970" spans="1:10" ht="27" x14ac:dyDescent="0.3">
      <c r="A970" s="133" t="s">
        <v>467</v>
      </c>
      <c r="B970" s="133" t="s">
        <v>150</v>
      </c>
      <c r="C970" s="132" t="s">
        <v>1022</v>
      </c>
      <c r="D970" s="127" t="s">
        <v>1021</v>
      </c>
      <c r="E970" s="131" t="s">
        <v>227</v>
      </c>
      <c r="F970" s="130">
        <v>1</v>
      </c>
      <c r="G970" s="128"/>
      <c r="H970" s="129"/>
      <c r="I970" s="128">
        <f t="shared" ref="I970" si="161">(G970+H970)*F970</f>
        <v>0</v>
      </c>
      <c r="J970" s="127" t="s">
        <v>5</v>
      </c>
    </row>
    <row r="971" spans="1:10" x14ac:dyDescent="0.3">
      <c r="A971" s="138"/>
      <c r="B971" s="126" t="s">
        <v>93</v>
      </c>
      <c r="C971" s="139" t="s">
        <v>5</v>
      </c>
      <c r="D971" s="140" t="s">
        <v>1020</v>
      </c>
      <c r="E971" s="138"/>
      <c r="F971" s="139" t="s">
        <v>5</v>
      </c>
      <c r="G971" s="138"/>
      <c r="H971" s="138"/>
      <c r="I971" s="138"/>
      <c r="J971" s="138"/>
    </row>
    <row r="972" spans="1:10" x14ac:dyDescent="0.3">
      <c r="A972" s="122"/>
      <c r="B972" s="126" t="s">
        <v>93</v>
      </c>
      <c r="C972" s="123" t="s">
        <v>5</v>
      </c>
      <c r="D972" s="125" t="s">
        <v>74</v>
      </c>
      <c r="E972" s="122"/>
      <c r="F972" s="124">
        <v>1</v>
      </c>
      <c r="G972" s="122"/>
      <c r="H972" s="122"/>
      <c r="I972" s="122"/>
      <c r="J972" s="122"/>
    </row>
    <row r="973" spans="1:10" x14ac:dyDescent="0.3">
      <c r="A973" s="116"/>
      <c r="B973" s="121" t="s">
        <v>93</v>
      </c>
      <c r="C973" s="120" t="s">
        <v>5</v>
      </c>
      <c r="D973" s="119" t="s">
        <v>95</v>
      </c>
      <c r="E973" s="116"/>
      <c r="F973" s="118">
        <v>1</v>
      </c>
      <c r="G973" s="116"/>
      <c r="H973" s="116"/>
      <c r="I973" s="116"/>
      <c r="J973" s="116"/>
    </row>
    <row r="974" spans="1:10" ht="27" x14ac:dyDescent="0.3">
      <c r="A974" s="133" t="s">
        <v>464</v>
      </c>
      <c r="B974" s="133" t="s">
        <v>150</v>
      </c>
      <c r="C974" s="132" t="s">
        <v>1019</v>
      </c>
      <c r="D974" s="127" t="s">
        <v>1018</v>
      </c>
      <c r="E974" s="131" t="s">
        <v>227</v>
      </c>
      <c r="F974" s="130">
        <v>1</v>
      </c>
      <c r="G974" s="128"/>
      <c r="H974" s="129"/>
      <c r="I974" s="128">
        <f t="shared" ref="I974" si="162">(G974+H974)*F974</f>
        <v>0</v>
      </c>
      <c r="J974" s="127" t="s">
        <v>5</v>
      </c>
    </row>
    <row r="975" spans="1:10" x14ac:dyDescent="0.3">
      <c r="A975" s="138"/>
      <c r="B975" s="126" t="s">
        <v>93</v>
      </c>
      <c r="C975" s="139" t="s">
        <v>5</v>
      </c>
      <c r="D975" s="140" t="s">
        <v>1017</v>
      </c>
      <c r="E975" s="138"/>
      <c r="F975" s="139" t="s">
        <v>5</v>
      </c>
      <c r="G975" s="138"/>
      <c r="H975" s="138"/>
      <c r="I975" s="138"/>
      <c r="J975" s="138"/>
    </row>
    <row r="976" spans="1:10" x14ac:dyDescent="0.3">
      <c r="A976" s="122"/>
      <c r="B976" s="126" t="s">
        <v>93</v>
      </c>
      <c r="C976" s="123" t="s">
        <v>5</v>
      </c>
      <c r="D976" s="125" t="s">
        <v>74</v>
      </c>
      <c r="E976" s="122"/>
      <c r="F976" s="124">
        <v>1</v>
      </c>
      <c r="G976" s="122"/>
      <c r="H976" s="122"/>
      <c r="I976" s="122"/>
      <c r="J976" s="122"/>
    </row>
    <row r="977" spans="1:10" x14ac:dyDescent="0.3">
      <c r="A977" s="116"/>
      <c r="B977" s="121" t="s">
        <v>93</v>
      </c>
      <c r="C977" s="120" t="s">
        <v>5</v>
      </c>
      <c r="D977" s="119" t="s">
        <v>95</v>
      </c>
      <c r="E977" s="116"/>
      <c r="F977" s="118">
        <v>1</v>
      </c>
      <c r="G977" s="116"/>
      <c r="H977" s="116"/>
      <c r="I977" s="116"/>
      <c r="J977" s="116"/>
    </row>
    <row r="978" spans="1:10" ht="27" x14ac:dyDescent="0.3">
      <c r="A978" s="133" t="s">
        <v>459</v>
      </c>
      <c r="B978" s="133" t="s">
        <v>150</v>
      </c>
      <c r="C978" s="132" t="s">
        <v>1016</v>
      </c>
      <c r="D978" s="127" t="s">
        <v>1015</v>
      </c>
      <c r="E978" s="131" t="s">
        <v>227</v>
      </c>
      <c r="F978" s="130">
        <v>2</v>
      </c>
      <c r="G978" s="128"/>
      <c r="H978" s="129"/>
      <c r="I978" s="128">
        <f t="shared" ref="I978" si="163">(G978+H978)*F978</f>
        <v>0</v>
      </c>
      <c r="J978" s="127" t="s">
        <v>5</v>
      </c>
    </row>
    <row r="979" spans="1:10" x14ac:dyDescent="0.3">
      <c r="A979" s="138"/>
      <c r="B979" s="126" t="s">
        <v>93</v>
      </c>
      <c r="C979" s="139" t="s">
        <v>5</v>
      </c>
      <c r="D979" s="140" t="s">
        <v>1014</v>
      </c>
      <c r="E979" s="138"/>
      <c r="F979" s="139" t="s">
        <v>5</v>
      </c>
      <c r="G979" s="138"/>
      <c r="H979" s="138"/>
      <c r="I979" s="138"/>
      <c r="J979" s="138"/>
    </row>
    <row r="980" spans="1:10" x14ac:dyDescent="0.3">
      <c r="A980" s="122"/>
      <c r="B980" s="126" t="s">
        <v>93</v>
      </c>
      <c r="C980" s="123" t="s">
        <v>5</v>
      </c>
      <c r="D980" s="125" t="s">
        <v>75</v>
      </c>
      <c r="E980" s="122"/>
      <c r="F980" s="124">
        <v>2</v>
      </c>
      <c r="G980" s="122"/>
      <c r="H980" s="122"/>
      <c r="I980" s="122"/>
      <c r="J980" s="122"/>
    </row>
    <row r="981" spans="1:10" x14ac:dyDescent="0.3">
      <c r="A981" s="116"/>
      <c r="B981" s="121" t="s">
        <v>93</v>
      </c>
      <c r="C981" s="120" t="s">
        <v>5</v>
      </c>
      <c r="D981" s="119" t="s">
        <v>95</v>
      </c>
      <c r="E981" s="116"/>
      <c r="F981" s="118">
        <v>2</v>
      </c>
      <c r="G981" s="116"/>
      <c r="H981" s="116"/>
      <c r="I981" s="116"/>
      <c r="J981" s="116"/>
    </row>
    <row r="982" spans="1:10" ht="27" x14ac:dyDescent="0.3">
      <c r="A982" s="133" t="s">
        <v>353</v>
      </c>
      <c r="B982" s="133" t="s">
        <v>150</v>
      </c>
      <c r="C982" s="132" t="s">
        <v>1013</v>
      </c>
      <c r="D982" s="127" t="s">
        <v>1012</v>
      </c>
      <c r="E982" s="131" t="s">
        <v>227</v>
      </c>
      <c r="F982" s="130">
        <v>4</v>
      </c>
      <c r="G982" s="128"/>
      <c r="H982" s="129"/>
      <c r="I982" s="128">
        <f t="shared" ref="I982" si="164">(G982+H982)*F982</f>
        <v>0</v>
      </c>
      <c r="J982" s="127" t="s">
        <v>5</v>
      </c>
    </row>
    <row r="983" spans="1:10" x14ac:dyDescent="0.3">
      <c r="A983" s="138"/>
      <c r="B983" s="126" t="s">
        <v>93</v>
      </c>
      <c r="C983" s="139" t="s">
        <v>5</v>
      </c>
      <c r="D983" s="140" t="s">
        <v>1011</v>
      </c>
      <c r="E983" s="138"/>
      <c r="F983" s="139" t="s">
        <v>5</v>
      </c>
      <c r="G983" s="138"/>
      <c r="H983" s="138"/>
      <c r="I983" s="138"/>
      <c r="J983" s="138"/>
    </row>
    <row r="984" spans="1:10" x14ac:dyDescent="0.3">
      <c r="A984" s="122"/>
      <c r="B984" s="126" t="s">
        <v>93</v>
      </c>
      <c r="C984" s="123" t="s">
        <v>5</v>
      </c>
      <c r="D984" s="125" t="s">
        <v>92</v>
      </c>
      <c r="E984" s="122"/>
      <c r="F984" s="124">
        <v>4</v>
      </c>
      <c r="G984" s="122"/>
      <c r="H984" s="122"/>
      <c r="I984" s="122"/>
      <c r="J984" s="122"/>
    </row>
    <row r="985" spans="1:10" x14ac:dyDescent="0.3">
      <c r="A985" s="116"/>
      <c r="B985" s="121" t="s">
        <v>93</v>
      </c>
      <c r="C985" s="120" t="s">
        <v>5</v>
      </c>
      <c r="D985" s="119" t="s">
        <v>95</v>
      </c>
      <c r="E985" s="116"/>
      <c r="F985" s="118">
        <v>4</v>
      </c>
      <c r="G985" s="116"/>
      <c r="H985" s="116"/>
      <c r="I985" s="116"/>
      <c r="J985" s="116"/>
    </row>
    <row r="986" spans="1:10" ht="27" x14ac:dyDescent="0.3">
      <c r="A986" s="133" t="s">
        <v>349</v>
      </c>
      <c r="B986" s="133" t="s">
        <v>150</v>
      </c>
      <c r="C986" s="132" t="s">
        <v>1010</v>
      </c>
      <c r="D986" s="127" t="s">
        <v>1009</v>
      </c>
      <c r="E986" s="131" t="s">
        <v>227</v>
      </c>
      <c r="F986" s="130">
        <v>2</v>
      </c>
      <c r="G986" s="128"/>
      <c r="H986" s="129"/>
      <c r="I986" s="128">
        <f t="shared" ref="I986" si="165">(G986+H986)*F986</f>
        <v>0</v>
      </c>
      <c r="J986" s="127" t="s">
        <v>5</v>
      </c>
    </row>
    <row r="987" spans="1:10" x14ac:dyDescent="0.3">
      <c r="A987" s="138"/>
      <c r="B987" s="126" t="s">
        <v>93</v>
      </c>
      <c r="C987" s="139" t="s">
        <v>5</v>
      </c>
      <c r="D987" s="140" t="s">
        <v>1008</v>
      </c>
      <c r="E987" s="138"/>
      <c r="F987" s="139" t="s">
        <v>5</v>
      </c>
      <c r="G987" s="138"/>
      <c r="H987" s="138"/>
      <c r="I987" s="138"/>
      <c r="J987" s="138"/>
    </row>
    <row r="988" spans="1:10" x14ac:dyDescent="0.3">
      <c r="A988" s="122"/>
      <c r="B988" s="126" t="s">
        <v>93</v>
      </c>
      <c r="C988" s="123" t="s">
        <v>5</v>
      </c>
      <c r="D988" s="125" t="s">
        <v>75</v>
      </c>
      <c r="E988" s="122"/>
      <c r="F988" s="124">
        <v>2</v>
      </c>
      <c r="G988" s="122"/>
      <c r="H988" s="122"/>
      <c r="I988" s="122"/>
      <c r="J988" s="122"/>
    </row>
    <row r="989" spans="1:10" x14ac:dyDescent="0.3">
      <c r="A989" s="116"/>
      <c r="B989" s="121" t="s">
        <v>93</v>
      </c>
      <c r="C989" s="120" t="s">
        <v>5</v>
      </c>
      <c r="D989" s="119" t="s">
        <v>95</v>
      </c>
      <c r="E989" s="116"/>
      <c r="F989" s="118">
        <v>2</v>
      </c>
      <c r="G989" s="116"/>
      <c r="H989" s="116"/>
      <c r="I989" s="116"/>
      <c r="J989" s="116"/>
    </row>
    <row r="990" spans="1:10" ht="27" x14ac:dyDescent="0.3">
      <c r="A990" s="133" t="s">
        <v>346</v>
      </c>
      <c r="B990" s="133" t="s">
        <v>150</v>
      </c>
      <c r="C990" s="132" t="s">
        <v>1007</v>
      </c>
      <c r="D990" s="127" t="s">
        <v>1006</v>
      </c>
      <c r="E990" s="131" t="s">
        <v>227</v>
      </c>
      <c r="F990" s="130">
        <v>1</v>
      </c>
      <c r="G990" s="128"/>
      <c r="H990" s="129"/>
      <c r="I990" s="128">
        <f t="shared" ref="I990" si="166">(G990+H990)*F990</f>
        <v>0</v>
      </c>
      <c r="J990" s="127" t="s">
        <v>5</v>
      </c>
    </row>
    <row r="991" spans="1:10" x14ac:dyDescent="0.3">
      <c r="A991" s="138"/>
      <c r="B991" s="126" t="s">
        <v>93</v>
      </c>
      <c r="C991" s="139" t="s">
        <v>5</v>
      </c>
      <c r="D991" s="140" t="s">
        <v>1005</v>
      </c>
      <c r="E991" s="138"/>
      <c r="F991" s="139" t="s">
        <v>5</v>
      </c>
      <c r="G991" s="138"/>
      <c r="H991" s="138"/>
      <c r="I991" s="138"/>
      <c r="J991" s="138"/>
    </row>
    <row r="992" spans="1:10" x14ac:dyDescent="0.3">
      <c r="A992" s="122"/>
      <c r="B992" s="126" t="s">
        <v>93</v>
      </c>
      <c r="C992" s="123" t="s">
        <v>5</v>
      </c>
      <c r="D992" s="125" t="s">
        <v>74</v>
      </c>
      <c r="E992" s="122"/>
      <c r="F992" s="124">
        <v>1</v>
      </c>
      <c r="G992" s="122"/>
      <c r="H992" s="122"/>
      <c r="I992" s="122"/>
      <c r="J992" s="122"/>
    </row>
    <row r="993" spans="1:10" x14ac:dyDescent="0.3">
      <c r="A993" s="116"/>
      <c r="B993" s="121" t="s">
        <v>93</v>
      </c>
      <c r="C993" s="120" t="s">
        <v>5</v>
      </c>
      <c r="D993" s="119" t="s">
        <v>95</v>
      </c>
      <c r="E993" s="116"/>
      <c r="F993" s="118">
        <v>1</v>
      </c>
      <c r="G993" s="116"/>
      <c r="H993" s="116"/>
      <c r="I993" s="116"/>
      <c r="J993" s="116"/>
    </row>
    <row r="994" spans="1:10" ht="27" x14ac:dyDescent="0.3">
      <c r="A994" s="133" t="s">
        <v>341</v>
      </c>
      <c r="B994" s="133" t="s">
        <v>150</v>
      </c>
      <c r="C994" s="132" t="s">
        <v>1004</v>
      </c>
      <c r="D994" s="127" t="s">
        <v>1003</v>
      </c>
      <c r="E994" s="131" t="s">
        <v>227</v>
      </c>
      <c r="F994" s="130">
        <v>1</v>
      </c>
      <c r="G994" s="128"/>
      <c r="H994" s="129"/>
      <c r="I994" s="128">
        <f t="shared" ref="I994" si="167">(G994+H994)*F994</f>
        <v>0</v>
      </c>
      <c r="J994" s="127" t="s">
        <v>5</v>
      </c>
    </row>
    <row r="995" spans="1:10" x14ac:dyDescent="0.3">
      <c r="A995" s="138"/>
      <c r="B995" s="126" t="s">
        <v>93</v>
      </c>
      <c r="C995" s="139" t="s">
        <v>5</v>
      </c>
      <c r="D995" s="140" t="s">
        <v>1002</v>
      </c>
      <c r="E995" s="138"/>
      <c r="F995" s="139" t="s">
        <v>5</v>
      </c>
      <c r="G995" s="138"/>
      <c r="H995" s="138"/>
      <c r="I995" s="138"/>
      <c r="J995" s="138"/>
    </row>
    <row r="996" spans="1:10" x14ac:dyDescent="0.3">
      <c r="A996" s="122"/>
      <c r="B996" s="126" t="s">
        <v>93</v>
      </c>
      <c r="C996" s="123" t="s">
        <v>5</v>
      </c>
      <c r="D996" s="125" t="s">
        <v>74</v>
      </c>
      <c r="E996" s="122"/>
      <c r="F996" s="124">
        <v>1</v>
      </c>
      <c r="G996" s="122"/>
      <c r="H996" s="122"/>
      <c r="I996" s="122"/>
      <c r="J996" s="122"/>
    </row>
    <row r="997" spans="1:10" x14ac:dyDescent="0.3">
      <c r="A997" s="116"/>
      <c r="B997" s="121" t="s">
        <v>93</v>
      </c>
      <c r="C997" s="120" t="s">
        <v>5</v>
      </c>
      <c r="D997" s="119" t="s">
        <v>95</v>
      </c>
      <c r="E997" s="116"/>
      <c r="F997" s="118">
        <v>1</v>
      </c>
      <c r="G997" s="116"/>
      <c r="H997" s="116"/>
      <c r="I997" s="116"/>
      <c r="J997" s="116"/>
    </row>
    <row r="998" spans="1:10" ht="27" x14ac:dyDescent="0.3">
      <c r="A998" s="133" t="s">
        <v>395</v>
      </c>
      <c r="B998" s="133" t="s">
        <v>150</v>
      </c>
      <c r="C998" s="132" t="s">
        <v>1001</v>
      </c>
      <c r="D998" s="127" t="s">
        <v>1000</v>
      </c>
      <c r="E998" s="131" t="s">
        <v>227</v>
      </c>
      <c r="F998" s="130">
        <v>3</v>
      </c>
      <c r="G998" s="128"/>
      <c r="H998" s="129"/>
      <c r="I998" s="128">
        <f t="shared" ref="I998" si="168">(G998+H998)*F998</f>
        <v>0</v>
      </c>
      <c r="J998" s="127" t="s">
        <v>5</v>
      </c>
    </row>
    <row r="999" spans="1:10" x14ac:dyDescent="0.3">
      <c r="A999" s="138"/>
      <c r="B999" s="126" t="s">
        <v>93</v>
      </c>
      <c r="C999" s="139" t="s">
        <v>5</v>
      </c>
      <c r="D999" s="140" t="s">
        <v>999</v>
      </c>
      <c r="E999" s="138"/>
      <c r="F999" s="139" t="s">
        <v>5</v>
      </c>
      <c r="G999" s="138"/>
      <c r="H999" s="138"/>
      <c r="I999" s="138"/>
      <c r="J999" s="138"/>
    </row>
    <row r="1000" spans="1:10" x14ac:dyDescent="0.3">
      <c r="A1000" s="122"/>
      <c r="B1000" s="126" t="s">
        <v>93</v>
      </c>
      <c r="C1000" s="123" t="s">
        <v>5</v>
      </c>
      <c r="D1000" s="125" t="s">
        <v>371</v>
      </c>
      <c r="E1000" s="122"/>
      <c r="F1000" s="124">
        <v>3</v>
      </c>
      <c r="G1000" s="122"/>
      <c r="H1000" s="122"/>
      <c r="I1000" s="122"/>
      <c r="J1000" s="122"/>
    </row>
    <row r="1001" spans="1:10" x14ac:dyDescent="0.3">
      <c r="A1001" s="116"/>
      <c r="B1001" s="121" t="s">
        <v>93</v>
      </c>
      <c r="C1001" s="120" t="s">
        <v>5</v>
      </c>
      <c r="D1001" s="119" t="s">
        <v>95</v>
      </c>
      <c r="E1001" s="116"/>
      <c r="F1001" s="118">
        <v>3</v>
      </c>
      <c r="G1001" s="116"/>
      <c r="H1001" s="116"/>
      <c r="I1001" s="116"/>
      <c r="J1001" s="116"/>
    </row>
    <row r="1002" spans="1:10" ht="40.5" x14ac:dyDescent="0.3">
      <c r="A1002" s="133" t="s">
        <v>391</v>
      </c>
      <c r="B1002" s="133" t="s">
        <v>150</v>
      </c>
      <c r="C1002" s="132" t="s">
        <v>998</v>
      </c>
      <c r="D1002" s="127" t="s">
        <v>997</v>
      </c>
      <c r="E1002" s="131" t="s">
        <v>227</v>
      </c>
      <c r="F1002" s="130">
        <v>1</v>
      </c>
      <c r="G1002" s="128"/>
      <c r="H1002" s="129"/>
      <c r="I1002" s="128">
        <f t="shared" ref="I1002" si="169">(G1002+H1002)*F1002</f>
        <v>0</v>
      </c>
      <c r="J1002" s="127" t="s">
        <v>5</v>
      </c>
    </row>
    <row r="1003" spans="1:10" ht="27" x14ac:dyDescent="0.3">
      <c r="A1003" s="138"/>
      <c r="B1003" s="126" t="s">
        <v>93</v>
      </c>
      <c r="C1003" s="139" t="s">
        <v>5</v>
      </c>
      <c r="D1003" s="140" t="s">
        <v>996</v>
      </c>
      <c r="E1003" s="138"/>
      <c r="F1003" s="139" t="s">
        <v>5</v>
      </c>
      <c r="G1003" s="138"/>
      <c r="H1003" s="138"/>
      <c r="I1003" s="138"/>
      <c r="J1003" s="138"/>
    </row>
    <row r="1004" spans="1:10" x14ac:dyDescent="0.3">
      <c r="A1004" s="122"/>
      <c r="B1004" s="126" t="s">
        <v>93</v>
      </c>
      <c r="C1004" s="123" t="s">
        <v>5</v>
      </c>
      <c r="D1004" s="125" t="s">
        <v>74</v>
      </c>
      <c r="E1004" s="122"/>
      <c r="F1004" s="124">
        <v>1</v>
      </c>
      <c r="G1004" s="122"/>
      <c r="H1004" s="122"/>
      <c r="I1004" s="122"/>
      <c r="J1004" s="122"/>
    </row>
    <row r="1005" spans="1:10" x14ac:dyDescent="0.3">
      <c r="A1005" s="116"/>
      <c r="B1005" s="121" t="s">
        <v>93</v>
      </c>
      <c r="C1005" s="120" t="s">
        <v>5</v>
      </c>
      <c r="D1005" s="119" t="s">
        <v>95</v>
      </c>
      <c r="E1005" s="116"/>
      <c r="F1005" s="118">
        <v>1</v>
      </c>
      <c r="G1005" s="116"/>
      <c r="H1005" s="116"/>
      <c r="I1005" s="116"/>
      <c r="J1005" s="116"/>
    </row>
    <row r="1006" spans="1:10" ht="40.5" x14ac:dyDescent="0.3">
      <c r="A1006" s="133" t="s">
        <v>388</v>
      </c>
      <c r="B1006" s="133" t="s">
        <v>150</v>
      </c>
      <c r="C1006" s="132" t="s">
        <v>995</v>
      </c>
      <c r="D1006" s="127" t="s">
        <v>994</v>
      </c>
      <c r="E1006" s="131" t="s">
        <v>227</v>
      </c>
      <c r="F1006" s="130">
        <v>1</v>
      </c>
      <c r="G1006" s="128"/>
      <c r="H1006" s="129"/>
      <c r="I1006" s="128">
        <f t="shared" ref="I1006" si="170">(G1006+H1006)*F1006</f>
        <v>0</v>
      </c>
      <c r="J1006" s="127" t="s">
        <v>5</v>
      </c>
    </row>
    <row r="1007" spans="1:10" ht="27" x14ac:dyDescent="0.3">
      <c r="A1007" s="138"/>
      <c r="B1007" s="126" t="s">
        <v>93</v>
      </c>
      <c r="C1007" s="139" t="s">
        <v>5</v>
      </c>
      <c r="D1007" s="140" t="s">
        <v>993</v>
      </c>
      <c r="E1007" s="138"/>
      <c r="F1007" s="139" t="s">
        <v>5</v>
      </c>
      <c r="G1007" s="138"/>
      <c r="H1007" s="138"/>
      <c r="I1007" s="138"/>
      <c r="J1007" s="138"/>
    </row>
    <row r="1008" spans="1:10" x14ac:dyDescent="0.3">
      <c r="A1008" s="122"/>
      <c r="B1008" s="126" t="s">
        <v>93</v>
      </c>
      <c r="C1008" s="123" t="s">
        <v>5</v>
      </c>
      <c r="D1008" s="125" t="s">
        <v>74</v>
      </c>
      <c r="E1008" s="122"/>
      <c r="F1008" s="124">
        <v>1</v>
      </c>
      <c r="G1008" s="122"/>
      <c r="H1008" s="122"/>
      <c r="I1008" s="122"/>
      <c r="J1008" s="122"/>
    </row>
    <row r="1009" spans="1:10" x14ac:dyDescent="0.3">
      <c r="A1009" s="116"/>
      <c r="B1009" s="121" t="s">
        <v>93</v>
      </c>
      <c r="C1009" s="120" t="s">
        <v>5</v>
      </c>
      <c r="D1009" s="119" t="s">
        <v>95</v>
      </c>
      <c r="E1009" s="116"/>
      <c r="F1009" s="118">
        <v>1</v>
      </c>
      <c r="G1009" s="116"/>
      <c r="H1009" s="116"/>
      <c r="I1009" s="116"/>
      <c r="J1009" s="116"/>
    </row>
    <row r="1010" spans="1:10" ht="27" x14ac:dyDescent="0.3">
      <c r="A1010" s="133" t="s">
        <v>384</v>
      </c>
      <c r="B1010" s="133" t="s">
        <v>150</v>
      </c>
      <c r="C1010" s="132" t="s">
        <v>992</v>
      </c>
      <c r="D1010" s="127" t="s">
        <v>991</v>
      </c>
      <c r="E1010" s="131" t="s">
        <v>227</v>
      </c>
      <c r="F1010" s="130">
        <v>1</v>
      </c>
      <c r="G1010" s="128"/>
      <c r="H1010" s="129"/>
      <c r="I1010" s="128">
        <f t="shared" ref="I1010" si="171">(G1010+H1010)*F1010</f>
        <v>0</v>
      </c>
      <c r="J1010" s="127" t="s">
        <v>5</v>
      </c>
    </row>
    <row r="1011" spans="1:10" x14ac:dyDescent="0.3">
      <c r="A1011" s="138"/>
      <c r="B1011" s="126" t="s">
        <v>93</v>
      </c>
      <c r="C1011" s="139" t="s">
        <v>5</v>
      </c>
      <c r="D1011" s="140" t="s">
        <v>990</v>
      </c>
      <c r="E1011" s="138"/>
      <c r="F1011" s="139" t="s">
        <v>5</v>
      </c>
      <c r="G1011" s="138"/>
      <c r="H1011" s="138"/>
      <c r="I1011" s="138"/>
      <c r="J1011" s="138"/>
    </row>
    <row r="1012" spans="1:10" x14ac:dyDescent="0.3">
      <c r="A1012" s="122"/>
      <c r="B1012" s="126" t="s">
        <v>93</v>
      </c>
      <c r="C1012" s="123" t="s">
        <v>5</v>
      </c>
      <c r="D1012" s="125" t="s">
        <v>74</v>
      </c>
      <c r="E1012" s="122"/>
      <c r="F1012" s="124">
        <v>1</v>
      </c>
      <c r="G1012" s="122"/>
      <c r="H1012" s="122"/>
      <c r="I1012" s="122"/>
      <c r="J1012" s="122"/>
    </row>
    <row r="1013" spans="1:10" x14ac:dyDescent="0.3">
      <c r="A1013" s="116"/>
      <c r="B1013" s="121" t="s">
        <v>93</v>
      </c>
      <c r="C1013" s="120" t="s">
        <v>5</v>
      </c>
      <c r="D1013" s="119" t="s">
        <v>95</v>
      </c>
      <c r="E1013" s="116"/>
      <c r="F1013" s="118">
        <v>1</v>
      </c>
      <c r="G1013" s="116"/>
      <c r="H1013" s="116"/>
      <c r="I1013" s="116"/>
      <c r="J1013" s="116"/>
    </row>
    <row r="1014" spans="1:10" ht="27" x14ac:dyDescent="0.3">
      <c r="A1014" s="133" t="s">
        <v>258</v>
      </c>
      <c r="B1014" s="133" t="s">
        <v>150</v>
      </c>
      <c r="C1014" s="132" t="s">
        <v>989</v>
      </c>
      <c r="D1014" s="127" t="s">
        <v>988</v>
      </c>
      <c r="E1014" s="131" t="s">
        <v>227</v>
      </c>
      <c r="F1014" s="130">
        <v>1</v>
      </c>
      <c r="G1014" s="128"/>
      <c r="H1014" s="129"/>
      <c r="I1014" s="128">
        <f t="shared" ref="I1014" si="172">(G1014+H1014)*F1014</f>
        <v>0</v>
      </c>
      <c r="J1014" s="127" t="s">
        <v>5</v>
      </c>
    </row>
    <row r="1015" spans="1:10" x14ac:dyDescent="0.3">
      <c r="A1015" s="138"/>
      <c r="B1015" s="126" t="s">
        <v>93</v>
      </c>
      <c r="C1015" s="139" t="s">
        <v>5</v>
      </c>
      <c r="D1015" s="140" t="s">
        <v>987</v>
      </c>
      <c r="E1015" s="138"/>
      <c r="F1015" s="139" t="s">
        <v>5</v>
      </c>
      <c r="G1015" s="138"/>
      <c r="H1015" s="138"/>
      <c r="I1015" s="138"/>
      <c r="J1015" s="138"/>
    </row>
    <row r="1016" spans="1:10" x14ac:dyDescent="0.3">
      <c r="A1016" s="122"/>
      <c r="B1016" s="126" t="s">
        <v>93</v>
      </c>
      <c r="C1016" s="123" t="s">
        <v>5</v>
      </c>
      <c r="D1016" s="125" t="s">
        <v>74</v>
      </c>
      <c r="E1016" s="122"/>
      <c r="F1016" s="124">
        <v>1</v>
      </c>
      <c r="G1016" s="122"/>
      <c r="H1016" s="122"/>
      <c r="I1016" s="122"/>
      <c r="J1016" s="122"/>
    </row>
    <row r="1017" spans="1:10" x14ac:dyDescent="0.3">
      <c r="A1017" s="116"/>
      <c r="B1017" s="121" t="s">
        <v>93</v>
      </c>
      <c r="C1017" s="120" t="s">
        <v>5</v>
      </c>
      <c r="D1017" s="119" t="s">
        <v>95</v>
      </c>
      <c r="E1017" s="116"/>
      <c r="F1017" s="118">
        <v>1</v>
      </c>
      <c r="G1017" s="116"/>
      <c r="H1017" s="116"/>
      <c r="I1017" s="116"/>
      <c r="J1017" s="116"/>
    </row>
    <row r="1018" spans="1:10" ht="40.5" x14ac:dyDescent="0.3">
      <c r="A1018" s="133" t="s">
        <v>226</v>
      </c>
      <c r="B1018" s="133" t="s">
        <v>150</v>
      </c>
      <c r="C1018" s="132" t="s">
        <v>986</v>
      </c>
      <c r="D1018" s="127" t="s">
        <v>985</v>
      </c>
      <c r="E1018" s="131" t="s">
        <v>227</v>
      </c>
      <c r="F1018" s="130">
        <v>1</v>
      </c>
      <c r="G1018" s="128"/>
      <c r="H1018" s="129"/>
      <c r="I1018" s="128">
        <f t="shared" ref="I1018" si="173">(G1018+H1018)*F1018</f>
        <v>0</v>
      </c>
      <c r="J1018" s="127" t="s">
        <v>5</v>
      </c>
    </row>
    <row r="1019" spans="1:10" ht="27" x14ac:dyDescent="0.3">
      <c r="A1019" s="138"/>
      <c r="B1019" s="126" t="s">
        <v>93</v>
      </c>
      <c r="C1019" s="139" t="s">
        <v>5</v>
      </c>
      <c r="D1019" s="140" t="s">
        <v>984</v>
      </c>
      <c r="E1019" s="138"/>
      <c r="F1019" s="139" t="s">
        <v>5</v>
      </c>
      <c r="G1019" s="138"/>
      <c r="H1019" s="138"/>
      <c r="I1019" s="138"/>
      <c r="J1019" s="138"/>
    </row>
    <row r="1020" spans="1:10" x14ac:dyDescent="0.3">
      <c r="A1020" s="122"/>
      <c r="B1020" s="126" t="s">
        <v>93</v>
      </c>
      <c r="C1020" s="123" t="s">
        <v>5</v>
      </c>
      <c r="D1020" s="125" t="s">
        <v>74</v>
      </c>
      <c r="E1020" s="122"/>
      <c r="F1020" s="124">
        <v>1</v>
      </c>
      <c r="G1020" s="122"/>
      <c r="H1020" s="122"/>
      <c r="I1020" s="122"/>
      <c r="J1020" s="122"/>
    </row>
    <row r="1021" spans="1:10" x14ac:dyDescent="0.3">
      <c r="A1021" s="116"/>
      <c r="B1021" s="121" t="s">
        <v>93</v>
      </c>
      <c r="C1021" s="120" t="s">
        <v>5</v>
      </c>
      <c r="D1021" s="119" t="s">
        <v>95</v>
      </c>
      <c r="E1021" s="116"/>
      <c r="F1021" s="118">
        <v>1</v>
      </c>
      <c r="G1021" s="116"/>
      <c r="H1021" s="116"/>
      <c r="I1021" s="116"/>
      <c r="J1021" s="116"/>
    </row>
    <row r="1022" spans="1:10" ht="40.5" x14ac:dyDescent="0.3">
      <c r="A1022" s="133" t="s">
        <v>318</v>
      </c>
      <c r="B1022" s="133" t="s">
        <v>150</v>
      </c>
      <c r="C1022" s="132" t="s">
        <v>983</v>
      </c>
      <c r="D1022" s="127" t="s">
        <v>982</v>
      </c>
      <c r="E1022" s="131" t="s">
        <v>227</v>
      </c>
      <c r="F1022" s="130">
        <v>1</v>
      </c>
      <c r="G1022" s="128"/>
      <c r="H1022" s="129"/>
      <c r="I1022" s="128">
        <f t="shared" ref="I1022" si="174">(G1022+H1022)*F1022</f>
        <v>0</v>
      </c>
      <c r="J1022" s="127" t="s">
        <v>5</v>
      </c>
    </row>
    <row r="1023" spans="1:10" ht="27" x14ac:dyDescent="0.3">
      <c r="A1023" s="138"/>
      <c r="B1023" s="126" t="s">
        <v>93</v>
      </c>
      <c r="C1023" s="139" t="s">
        <v>5</v>
      </c>
      <c r="D1023" s="140" t="s">
        <v>981</v>
      </c>
      <c r="E1023" s="138"/>
      <c r="F1023" s="139" t="s">
        <v>5</v>
      </c>
      <c r="G1023" s="138"/>
      <c r="H1023" s="138"/>
      <c r="I1023" s="138"/>
      <c r="J1023" s="138"/>
    </row>
    <row r="1024" spans="1:10" x14ac:dyDescent="0.3">
      <c r="A1024" s="122"/>
      <c r="B1024" s="126" t="s">
        <v>93</v>
      </c>
      <c r="C1024" s="123" t="s">
        <v>5</v>
      </c>
      <c r="D1024" s="125" t="s">
        <v>74</v>
      </c>
      <c r="E1024" s="122"/>
      <c r="F1024" s="124">
        <v>1</v>
      </c>
      <c r="G1024" s="122"/>
      <c r="H1024" s="122"/>
      <c r="I1024" s="122"/>
      <c r="J1024" s="122"/>
    </row>
    <row r="1025" spans="1:10" x14ac:dyDescent="0.3">
      <c r="A1025" s="116"/>
      <c r="B1025" s="121" t="s">
        <v>93</v>
      </c>
      <c r="C1025" s="120" t="s">
        <v>5</v>
      </c>
      <c r="D1025" s="119" t="s">
        <v>95</v>
      </c>
      <c r="E1025" s="116"/>
      <c r="F1025" s="118">
        <v>1</v>
      </c>
      <c r="G1025" s="116"/>
      <c r="H1025" s="116"/>
      <c r="I1025" s="116"/>
      <c r="J1025" s="116"/>
    </row>
    <row r="1026" spans="1:10" ht="40.5" x14ac:dyDescent="0.3">
      <c r="A1026" s="133" t="s">
        <v>314</v>
      </c>
      <c r="B1026" s="133" t="s">
        <v>150</v>
      </c>
      <c r="C1026" s="132" t="s">
        <v>980</v>
      </c>
      <c r="D1026" s="127" t="s">
        <v>979</v>
      </c>
      <c r="E1026" s="131" t="s">
        <v>227</v>
      </c>
      <c r="F1026" s="130">
        <v>1</v>
      </c>
      <c r="G1026" s="128"/>
      <c r="H1026" s="129"/>
      <c r="I1026" s="128">
        <f t="shared" ref="I1026" si="175">(G1026+H1026)*F1026</f>
        <v>0</v>
      </c>
      <c r="J1026" s="127" t="s">
        <v>5</v>
      </c>
    </row>
    <row r="1027" spans="1:10" ht="27" x14ac:dyDescent="0.3">
      <c r="A1027" s="138"/>
      <c r="B1027" s="126" t="s">
        <v>93</v>
      </c>
      <c r="C1027" s="139" t="s">
        <v>5</v>
      </c>
      <c r="D1027" s="140" t="s">
        <v>978</v>
      </c>
      <c r="E1027" s="138"/>
      <c r="F1027" s="139" t="s">
        <v>5</v>
      </c>
      <c r="G1027" s="138"/>
      <c r="H1027" s="138"/>
      <c r="I1027" s="138"/>
      <c r="J1027" s="138"/>
    </row>
    <row r="1028" spans="1:10" x14ac:dyDescent="0.3">
      <c r="A1028" s="122"/>
      <c r="B1028" s="126" t="s">
        <v>93</v>
      </c>
      <c r="C1028" s="123" t="s">
        <v>5</v>
      </c>
      <c r="D1028" s="125" t="s">
        <v>74</v>
      </c>
      <c r="E1028" s="122"/>
      <c r="F1028" s="124">
        <v>1</v>
      </c>
      <c r="G1028" s="122"/>
      <c r="H1028" s="122"/>
      <c r="I1028" s="122"/>
      <c r="J1028" s="122"/>
    </row>
    <row r="1029" spans="1:10" x14ac:dyDescent="0.3">
      <c r="A1029" s="116"/>
      <c r="B1029" s="121" t="s">
        <v>93</v>
      </c>
      <c r="C1029" s="120" t="s">
        <v>5</v>
      </c>
      <c r="D1029" s="119" t="s">
        <v>95</v>
      </c>
      <c r="E1029" s="116"/>
      <c r="F1029" s="118">
        <v>1</v>
      </c>
      <c r="G1029" s="116"/>
      <c r="H1029" s="116"/>
      <c r="I1029" s="116"/>
      <c r="J1029" s="116"/>
    </row>
    <row r="1030" spans="1:10" ht="27" x14ac:dyDescent="0.3">
      <c r="A1030" s="133" t="s">
        <v>299</v>
      </c>
      <c r="B1030" s="133" t="s">
        <v>150</v>
      </c>
      <c r="C1030" s="132" t="s">
        <v>977</v>
      </c>
      <c r="D1030" s="127" t="s">
        <v>976</v>
      </c>
      <c r="E1030" s="131" t="s">
        <v>227</v>
      </c>
      <c r="F1030" s="130">
        <v>1</v>
      </c>
      <c r="G1030" s="128"/>
      <c r="H1030" s="129"/>
      <c r="I1030" s="128">
        <f t="shared" ref="I1030" si="176">(G1030+H1030)*F1030</f>
        <v>0</v>
      </c>
      <c r="J1030" s="127" t="s">
        <v>5</v>
      </c>
    </row>
    <row r="1031" spans="1:10" x14ac:dyDescent="0.3">
      <c r="A1031" s="138"/>
      <c r="B1031" s="126" t="s">
        <v>93</v>
      </c>
      <c r="C1031" s="139" t="s">
        <v>5</v>
      </c>
      <c r="D1031" s="140" t="s">
        <v>975</v>
      </c>
      <c r="E1031" s="138"/>
      <c r="F1031" s="139" t="s">
        <v>5</v>
      </c>
      <c r="G1031" s="138"/>
      <c r="H1031" s="138"/>
      <c r="I1031" s="138"/>
      <c r="J1031" s="138"/>
    </row>
    <row r="1032" spans="1:10" x14ac:dyDescent="0.3">
      <c r="A1032" s="122"/>
      <c r="B1032" s="126" t="s">
        <v>93</v>
      </c>
      <c r="C1032" s="123" t="s">
        <v>5</v>
      </c>
      <c r="D1032" s="125" t="s">
        <v>74</v>
      </c>
      <c r="E1032" s="122"/>
      <c r="F1032" s="124">
        <v>1</v>
      </c>
      <c r="G1032" s="122"/>
      <c r="H1032" s="122"/>
      <c r="I1032" s="122"/>
      <c r="J1032" s="122"/>
    </row>
    <row r="1033" spans="1:10" x14ac:dyDescent="0.3">
      <c r="A1033" s="116"/>
      <c r="B1033" s="121" t="s">
        <v>93</v>
      </c>
      <c r="C1033" s="120" t="s">
        <v>5</v>
      </c>
      <c r="D1033" s="119" t="s">
        <v>95</v>
      </c>
      <c r="E1033" s="116"/>
      <c r="F1033" s="118">
        <v>1</v>
      </c>
      <c r="G1033" s="116"/>
      <c r="H1033" s="116"/>
      <c r="I1033" s="116"/>
      <c r="J1033" s="116"/>
    </row>
    <row r="1034" spans="1:10" ht="27" x14ac:dyDescent="0.3">
      <c r="A1034" s="133" t="s">
        <v>295</v>
      </c>
      <c r="B1034" s="133" t="s">
        <v>150</v>
      </c>
      <c r="C1034" s="132" t="s">
        <v>974</v>
      </c>
      <c r="D1034" s="127" t="s">
        <v>973</v>
      </c>
      <c r="E1034" s="131" t="s">
        <v>227</v>
      </c>
      <c r="F1034" s="130">
        <v>7</v>
      </c>
      <c r="G1034" s="128"/>
      <c r="H1034" s="129"/>
      <c r="I1034" s="128">
        <f t="shared" ref="I1034" si="177">(G1034+H1034)*F1034</f>
        <v>0</v>
      </c>
      <c r="J1034" s="127" t="s">
        <v>5</v>
      </c>
    </row>
    <row r="1035" spans="1:10" x14ac:dyDescent="0.3">
      <c r="A1035" s="138"/>
      <c r="B1035" s="126" t="s">
        <v>93</v>
      </c>
      <c r="C1035" s="139" t="s">
        <v>5</v>
      </c>
      <c r="D1035" s="140" t="s">
        <v>972</v>
      </c>
      <c r="E1035" s="138"/>
      <c r="F1035" s="139" t="s">
        <v>5</v>
      </c>
      <c r="G1035" s="138"/>
      <c r="H1035" s="138"/>
      <c r="I1035" s="138"/>
      <c r="J1035" s="138"/>
    </row>
    <row r="1036" spans="1:10" x14ac:dyDescent="0.3">
      <c r="A1036" s="122"/>
      <c r="B1036" s="126" t="s">
        <v>93</v>
      </c>
      <c r="C1036" s="123" t="s">
        <v>5</v>
      </c>
      <c r="D1036" s="125" t="s">
        <v>75</v>
      </c>
      <c r="E1036" s="122"/>
      <c r="F1036" s="124">
        <v>2</v>
      </c>
      <c r="G1036" s="122"/>
      <c r="H1036" s="122"/>
      <c r="I1036" s="122"/>
      <c r="J1036" s="122"/>
    </row>
    <row r="1037" spans="1:10" x14ac:dyDescent="0.3">
      <c r="A1037" s="138"/>
      <c r="B1037" s="126" t="s">
        <v>93</v>
      </c>
      <c r="C1037" s="139" t="s">
        <v>5</v>
      </c>
      <c r="D1037" s="140" t="s">
        <v>971</v>
      </c>
      <c r="E1037" s="138"/>
      <c r="F1037" s="139" t="s">
        <v>5</v>
      </c>
      <c r="G1037" s="138"/>
      <c r="H1037" s="138"/>
      <c r="I1037" s="138"/>
      <c r="J1037" s="138"/>
    </row>
    <row r="1038" spans="1:10" x14ac:dyDescent="0.3">
      <c r="A1038" s="122"/>
      <c r="B1038" s="126" t="s">
        <v>93</v>
      </c>
      <c r="C1038" s="123" t="s">
        <v>5</v>
      </c>
      <c r="D1038" s="125" t="s">
        <v>74</v>
      </c>
      <c r="E1038" s="122"/>
      <c r="F1038" s="124">
        <v>1</v>
      </c>
      <c r="G1038" s="122"/>
      <c r="H1038" s="122"/>
      <c r="I1038" s="122"/>
      <c r="J1038" s="122"/>
    </row>
    <row r="1039" spans="1:10" x14ac:dyDescent="0.3">
      <c r="A1039" s="138"/>
      <c r="B1039" s="126" t="s">
        <v>93</v>
      </c>
      <c r="C1039" s="139" t="s">
        <v>5</v>
      </c>
      <c r="D1039" s="140" t="s">
        <v>970</v>
      </c>
      <c r="E1039" s="138"/>
      <c r="F1039" s="139" t="s">
        <v>5</v>
      </c>
      <c r="G1039" s="138"/>
      <c r="H1039" s="138"/>
      <c r="I1039" s="138"/>
      <c r="J1039" s="138"/>
    </row>
    <row r="1040" spans="1:10" x14ac:dyDescent="0.3">
      <c r="A1040" s="122"/>
      <c r="B1040" s="126" t="s">
        <v>93</v>
      </c>
      <c r="C1040" s="123" t="s">
        <v>5</v>
      </c>
      <c r="D1040" s="125" t="s">
        <v>371</v>
      </c>
      <c r="E1040" s="122"/>
      <c r="F1040" s="124">
        <v>3</v>
      </c>
      <c r="G1040" s="122"/>
      <c r="H1040" s="122"/>
      <c r="I1040" s="122"/>
      <c r="J1040" s="122"/>
    </row>
    <row r="1041" spans="1:10" x14ac:dyDescent="0.3">
      <c r="A1041" s="138"/>
      <c r="B1041" s="126" t="s">
        <v>93</v>
      </c>
      <c r="C1041" s="139" t="s">
        <v>5</v>
      </c>
      <c r="D1041" s="140" t="s">
        <v>969</v>
      </c>
      <c r="E1041" s="138"/>
      <c r="F1041" s="139" t="s">
        <v>5</v>
      </c>
      <c r="G1041" s="138"/>
      <c r="H1041" s="138"/>
      <c r="I1041" s="138"/>
      <c r="J1041" s="138"/>
    </row>
    <row r="1042" spans="1:10" x14ac:dyDescent="0.3">
      <c r="A1042" s="122"/>
      <c r="B1042" s="126" t="s">
        <v>93</v>
      </c>
      <c r="C1042" s="123" t="s">
        <v>5</v>
      </c>
      <c r="D1042" s="125" t="s">
        <v>74</v>
      </c>
      <c r="E1042" s="122"/>
      <c r="F1042" s="124">
        <v>1</v>
      </c>
      <c r="G1042" s="122"/>
      <c r="H1042" s="122"/>
      <c r="I1042" s="122"/>
      <c r="J1042" s="122"/>
    </row>
    <row r="1043" spans="1:10" x14ac:dyDescent="0.3">
      <c r="A1043" s="116"/>
      <c r="B1043" s="121" t="s">
        <v>93</v>
      </c>
      <c r="C1043" s="120" t="s">
        <v>5</v>
      </c>
      <c r="D1043" s="119" t="s">
        <v>95</v>
      </c>
      <c r="E1043" s="116"/>
      <c r="F1043" s="118">
        <v>7</v>
      </c>
      <c r="G1043" s="116"/>
      <c r="H1043" s="116"/>
      <c r="I1043" s="116"/>
      <c r="J1043" s="116"/>
    </row>
    <row r="1044" spans="1:10" ht="27" x14ac:dyDescent="0.3">
      <c r="A1044" s="133" t="s">
        <v>291</v>
      </c>
      <c r="B1044" s="133" t="s">
        <v>150</v>
      </c>
      <c r="C1044" s="132" t="s">
        <v>968</v>
      </c>
      <c r="D1044" s="127" t="s">
        <v>967</v>
      </c>
      <c r="E1044" s="131" t="s">
        <v>227</v>
      </c>
      <c r="F1044" s="130">
        <v>1</v>
      </c>
      <c r="G1044" s="128"/>
      <c r="H1044" s="129"/>
      <c r="I1044" s="128">
        <f t="shared" ref="I1044" si="178">(G1044+H1044)*F1044</f>
        <v>0</v>
      </c>
      <c r="J1044" s="127" t="s">
        <v>5</v>
      </c>
    </row>
    <row r="1045" spans="1:10" x14ac:dyDescent="0.3">
      <c r="A1045" s="138"/>
      <c r="B1045" s="126" t="s">
        <v>93</v>
      </c>
      <c r="C1045" s="139" t="s">
        <v>5</v>
      </c>
      <c r="D1045" s="140" t="s">
        <v>966</v>
      </c>
      <c r="E1045" s="138"/>
      <c r="F1045" s="139" t="s">
        <v>5</v>
      </c>
      <c r="G1045" s="138"/>
      <c r="H1045" s="138"/>
      <c r="I1045" s="138"/>
      <c r="J1045" s="138"/>
    </row>
    <row r="1046" spans="1:10" x14ac:dyDescent="0.3">
      <c r="A1046" s="122"/>
      <c r="B1046" s="126" t="s">
        <v>93</v>
      </c>
      <c r="C1046" s="123" t="s">
        <v>5</v>
      </c>
      <c r="D1046" s="125" t="s">
        <v>74</v>
      </c>
      <c r="E1046" s="122"/>
      <c r="F1046" s="124">
        <v>1</v>
      </c>
      <c r="G1046" s="122"/>
      <c r="H1046" s="122"/>
      <c r="I1046" s="122"/>
      <c r="J1046" s="122"/>
    </row>
    <row r="1047" spans="1:10" x14ac:dyDescent="0.3">
      <c r="A1047" s="116"/>
      <c r="B1047" s="126" t="s">
        <v>93</v>
      </c>
      <c r="C1047" s="117" t="s">
        <v>5</v>
      </c>
      <c r="D1047" s="137" t="s">
        <v>95</v>
      </c>
      <c r="E1047" s="116"/>
      <c r="F1047" s="136">
        <v>1</v>
      </c>
      <c r="G1047" s="116"/>
      <c r="H1047" s="116"/>
      <c r="I1047" s="116"/>
      <c r="J1047" s="116"/>
    </row>
    <row r="1048" spans="1:10" ht="15" x14ac:dyDescent="0.3">
      <c r="A1048" s="141"/>
      <c r="B1048" s="145" t="s">
        <v>69</v>
      </c>
      <c r="C1048" s="144" t="s">
        <v>217</v>
      </c>
      <c r="D1048" s="144" t="s">
        <v>218</v>
      </c>
      <c r="E1048" s="141"/>
      <c r="F1048" s="141"/>
      <c r="G1048" s="141"/>
      <c r="H1048" s="141"/>
      <c r="I1048" s="143">
        <f>SUM(I1049)</f>
        <v>0</v>
      </c>
      <c r="J1048" s="141"/>
    </row>
    <row r="1049" spans="1:10" ht="27" x14ac:dyDescent="0.3">
      <c r="A1049" s="115" t="s">
        <v>965</v>
      </c>
      <c r="B1049" s="115" t="s">
        <v>87</v>
      </c>
      <c r="C1049" s="114" t="s">
        <v>220</v>
      </c>
      <c r="D1049" s="110" t="s">
        <v>221</v>
      </c>
      <c r="E1049" s="113" t="s">
        <v>153</v>
      </c>
      <c r="F1049" s="112">
        <v>0</v>
      </c>
      <c r="G1049" s="111"/>
      <c r="H1049" s="111"/>
      <c r="I1049" s="111">
        <f t="shared" ref="I1049" si="179">(G1049+H1049)*F1049</f>
        <v>0</v>
      </c>
      <c r="J1049" s="110" t="s">
        <v>91</v>
      </c>
    </row>
    <row r="1050" spans="1:10" ht="18" x14ac:dyDescent="0.35">
      <c r="A1050" s="141"/>
      <c r="B1050" s="142" t="s">
        <v>69</v>
      </c>
      <c r="C1050" s="147" t="s">
        <v>255</v>
      </c>
      <c r="D1050" s="147" t="s">
        <v>254</v>
      </c>
      <c r="E1050" s="141"/>
      <c r="F1050" s="141"/>
      <c r="G1050" s="141"/>
      <c r="H1050" s="141"/>
      <c r="I1050" s="146">
        <f>I1051+I1097</f>
        <v>0</v>
      </c>
      <c r="J1050" s="141"/>
    </row>
    <row r="1051" spans="1:10" ht="15" x14ac:dyDescent="0.3">
      <c r="A1051" s="141"/>
      <c r="B1051" s="145" t="s">
        <v>69</v>
      </c>
      <c r="C1051" s="144" t="s">
        <v>613</v>
      </c>
      <c r="D1051" s="144" t="s">
        <v>612</v>
      </c>
      <c r="E1051" s="141"/>
      <c r="F1051" s="141"/>
      <c r="G1051" s="141"/>
      <c r="H1051" s="141"/>
      <c r="I1051" s="143">
        <f>SUM(I1052:I1096)</f>
        <v>0</v>
      </c>
      <c r="J1051" s="141"/>
    </row>
    <row r="1052" spans="1:10" ht="27" x14ac:dyDescent="0.3">
      <c r="A1052" s="115" t="s">
        <v>964</v>
      </c>
      <c r="B1052" s="115" t="s">
        <v>87</v>
      </c>
      <c r="C1052" s="114" t="s">
        <v>963</v>
      </c>
      <c r="D1052" s="110" t="s">
        <v>962</v>
      </c>
      <c r="E1052" s="113" t="s">
        <v>227</v>
      </c>
      <c r="F1052" s="112">
        <v>3</v>
      </c>
      <c r="G1052" s="111"/>
      <c r="H1052" s="111"/>
      <c r="I1052" s="111">
        <f t="shared" ref="I1052" si="180">(G1052+H1052)*F1052</f>
        <v>0</v>
      </c>
      <c r="J1052" s="110" t="s">
        <v>91</v>
      </c>
    </row>
    <row r="1053" spans="1:10" x14ac:dyDescent="0.3">
      <c r="A1053" s="122"/>
      <c r="B1053" s="126" t="s">
        <v>93</v>
      </c>
      <c r="C1053" s="123" t="s">
        <v>5</v>
      </c>
      <c r="D1053" s="125" t="s">
        <v>371</v>
      </c>
      <c r="E1053" s="122"/>
      <c r="F1053" s="124">
        <v>3</v>
      </c>
      <c r="G1053" s="122"/>
      <c r="H1053" s="122"/>
      <c r="I1053" s="122"/>
      <c r="J1053" s="122"/>
    </row>
    <row r="1054" spans="1:10" x14ac:dyDescent="0.3">
      <c r="A1054" s="116"/>
      <c r="B1054" s="121" t="s">
        <v>93</v>
      </c>
      <c r="C1054" s="120" t="s">
        <v>5</v>
      </c>
      <c r="D1054" s="119" t="s">
        <v>95</v>
      </c>
      <c r="E1054" s="116"/>
      <c r="F1054" s="118">
        <v>3</v>
      </c>
      <c r="G1054" s="116"/>
      <c r="H1054" s="116"/>
      <c r="I1054" s="116"/>
      <c r="J1054" s="116"/>
    </row>
    <row r="1055" spans="1:10" ht="27" x14ac:dyDescent="0.3">
      <c r="A1055" s="115" t="s">
        <v>961</v>
      </c>
      <c r="B1055" s="115" t="s">
        <v>87</v>
      </c>
      <c r="C1055" s="114" t="s">
        <v>960</v>
      </c>
      <c r="D1055" s="110" t="s">
        <v>959</v>
      </c>
      <c r="E1055" s="113" t="s">
        <v>227</v>
      </c>
      <c r="F1055" s="112">
        <v>17</v>
      </c>
      <c r="G1055" s="111"/>
      <c r="H1055" s="111"/>
      <c r="I1055" s="111">
        <f t="shared" ref="I1055" si="181">(G1055+H1055)*F1055</f>
        <v>0</v>
      </c>
      <c r="J1055" s="110" t="s">
        <v>91</v>
      </c>
    </row>
    <row r="1056" spans="1:10" x14ac:dyDescent="0.3">
      <c r="A1056" s="122"/>
      <c r="B1056" s="126" t="s">
        <v>93</v>
      </c>
      <c r="C1056" s="123" t="s">
        <v>5</v>
      </c>
      <c r="D1056" s="125" t="s">
        <v>958</v>
      </c>
      <c r="E1056" s="122"/>
      <c r="F1056" s="124">
        <v>17</v>
      </c>
      <c r="G1056" s="122"/>
      <c r="H1056" s="122"/>
      <c r="I1056" s="122"/>
      <c r="J1056" s="122"/>
    </row>
    <row r="1057" spans="1:10" x14ac:dyDescent="0.3">
      <c r="A1057" s="116"/>
      <c r="B1057" s="121" t="s">
        <v>93</v>
      </c>
      <c r="C1057" s="120" t="s">
        <v>5</v>
      </c>
      <c r="D1057" s="119" t="s">
        <v>95</v>
      </c>
      <c r="E1057" s="116"/>
      <c r="F1057" s="118">
        <v>17</v>
      </c>
      <c r="G1057" s="116"/>
      <c r="H1057" s="116"/>
      <c r="I1057" s="116"/>
      <c r="J1057" s="116"/>
    </row>
    <row r="1058" spans="1:10" ht="27" x14ac:dyDescent="0.3">
      <c r="A1058" s="115" t="s">
        <v>957</v>
      </c>
      <c r="B1058" s="115" t="s">
        <v>87</v>
      </c>
      <c r="C1058" s="114" t="s">
        <v>956</v>
      </c>
      <c r="D1058" s="110" t="s">
        <v>955</v>
      </c>
      <c r="E1058" s="113" t="s">
        <v>227</v>
      </c>
      <c r="F1058" s="112">
        <v>5</v>
      </c>
      <c r="G1058" s="111"/>
      <c r="H1058" s="111"/>
      <c r="I1058" s="111">
        <f t="shared" ref="I1058" si="182">(G1058+H1058)*F1058</f>
        <v>0</v>
      </c>
      <c r="J1058" s="110" t="s">
        <v>91</v>
      </c>
    </row>
    <row r="1059" spans="1:10" x14ac:dyDescent="0.3">
      <c r="A1059" s="122"/>
      <c r="B1059" s="126" t="s">
        <v>93</v>
      </c>
      <c r="C1059" s="123" t="s">
        <v>5</v>
      </c>
      <c r="D1059" s="125" t="s">
        <v>251</v>
      </c>
      <c r="E1059" s="122"/>
      <c r="F1059" s="124">
        <v>5</v>
      </c>
      <c r="G1059" s="122"/>
      <c r="H1059" s="122"/>
      <c r="I1059" s="122"/>
      <c r="J1059" s="122"/>
    </row>
    <row r="1060" spans="1:10" x14ac:dyDescent="0.3">
      <c r="A1060" s="116"/>
      <c r="B1060" s="121" t="s">
        <v>93</v>
      </c>
      <c r="C1060" s="120" t="s">
        <v>5</v>
      </c>
      <c r="D1060" s="119" t="s">
        <v>95</v>
      </c>
      <c r="E1060" s="116"/>
      <c r="F1060" s="118">
        <v>5</v>
      </c>
      <c r="G1060" s="116"/>
      <c r="H1060" s="116"/>
      <c r="I1060" s="116"/>
      <c r="J1060" s="116"/>
    </row>
    <row r="1061" spans="1:10" ht="27" x14ac:dyDescent="0.3">
      <c r="A1061" s="133" t="s">
        <v>954</v>
      </c>
      <c r="B1061" s="133" t="s">
        <v>150</v>
      </c>
      <c r="C1061" s="132" t="s">
        <v>953</v>
      </c>
      <c r="D1061" s="127" t="s">
        <v>952</v>
      </c>
      <c r="E1061" s="131" t="s">
        <v>270</v>
      </c>
      <c r="F1061" s="130">
        <v>1</v>
      </c>
      <c r="G1061" s="128"/>
      <c r="H1061" s="129"/>
      <c r="I1061" s="128">
        <f t="shared" ref="I1061:I1125" si="183">(G1061+H1061)*F1061</f>
        <v>0</v>
      </c>
      <c r="J1061" s="127" t="s">
        <v>5</v>
      </c>
    </row>
    <row r="1062" spans="1:10" ht="27" x14ac:dyDescent="0.3">
      <c r="A1062" s="133" t="s">
        <v>951</v>
      </c>
      <c r="B1062" s="133" t="s">
        <v>150</v>
      </c>
      <c r="C1062" s="132" t="s">
        <v>950</v>
      </c>
      <c r="D1062" s="127" t="s">
        <v>949</v>
      </c>
      <c r="E1062" s="131" t="s">
        <v>270</v>
      </c>
      <c r="F1062" s="130">
        <v>2</v>
      </c>
      <c r="G1062" s="128"/>
      <c r="H1062" s="129"/>
      <c r="I1062" s="128">
        <f t="shared" si="183"/>
        <v>0</v>
      </c>
      <c r="J1062" s="127" t="s">
        <v>5</v>
      </c>
    </row>
    <row r="1063" spans="1:10" ht="27" x14ac:dyDescent="0.3">
      <c r="A1063" s="133" t="s">
        <v>948</v>
      </c>
      <c r="B1063" s="133" t="s">
        <v>150</v>
      </c>
      <c r="C1063" s="132" t="s">
        <v>947</v>
      </c>
      <c r="D1063" s="127" t="s">
        <v>946</v>
      </c>
      <c r="E1063" s="131" t="s">
        <v>270</v>
      </c>
      <c r="F1063" s="130">
        <v>1</v>
      </c>
      <c r="G1063" s="128"/>
      <c r="H1063" s="129"/>
      <c r="I1063" s="128">
        <f t="shared" si="183"/>
        <v>0</v>
      </c>
      <c r="J1063" s="127" t="s">
        <v>5</v>
      </c>
    </row>
    <row r="1064" spans="1:10" ht="27" x14ac:dyDescent="0.3">
      <c r="A1064" s="133" t="s">
        <v>945</v>
      </c>
      <c r="B1064" s="133" t="s">
        <v>150</v>
      </c>
      <c r="C1064" s="132" t="s">
        <v>944</v>
      </c>
      <c r="D1064" s="127" t="s">
        <v>943</v>
      </c>
      <c r="E1064" s="131" t="s">
        <v>270</v>
      </c>
      <c r="F1064" s="130">
        <v>6</v>
      </c>
      <c r="G1064" s="128"/>
      <c r="H1064" s="129"/>
      <c r="I1064" s="128">
        <f t="shared" si="183"/>
        <v>0</v>
      </c>
      <c r="J1064" s="127" t="s">
        <v>5</v>
      </c>
    </row>
    <row r="1065" spans="1:10" ht="27" x14ac:dyDescent="0.3">
      <c r="A1065" s="133" t="s">
        <v>942</v>
      </c>
      <c r="B1065" s="133" t="s">
        <v>150</v>
      </c>
      <c r="C1065" s="132" t="s">
        <v>941</v>
      </c>
      <c r="D1065" s="127" t="s">
        <v>940</v>
      </c>
      <c r="E1065" s="131" t="s">
        <v>270</v>
      </c>
      <c r="F1065" s="130">
        <v>3</v>
      </c>
      <c r="G1065" s="128"/>
      <c r="H1065" s="129"/>
      <c r="I1065" s="128">
        <f t="shared" si="183"/>
        <v>0</v>
      </c>
      <c r="J1065" s="127" t="s">
        <v>5</v>
      </c>
    </row>
    <row r="1066" spans="1:10" ht="27" x14ac:dyDescent="0.3">
      <c r="A1066" s="133" t="s">
        <v>939</v>
      </c>
      <c r="B1066" s="133" t="s">
        <v>150</v>
      </c>
      <c r="C1066" s="132" t="s">
        <v>938</v>
      </c>
      <c r="D1066" s="127" t="s">
        <v>937</v>
      </c>
      <c r="E1066" s="131" t="s">
        <v>270</v>
      </c>
      <c r="F1066" s="130">
        <v>5</v>
      </c>
      <c r="G1066" s="128"/>
      <c r="H1066" s="129"/>
      <c r="I1066" s="128">
        <f t="shared" si="183"/>
        <v>0</v>
      </c>
      <c r="J1066" s="127" t="s">
        <v>5</v>
      </c>
    </row>
    <row r="1067" spans="1:10" ht="27" x14ac:dyDescent="0.3">
      <c r="A1067" s="133" t="s">
        <v>936</v>
      </c>
      <c r="B1067" s="133" t="s">
        <v>150</v>
      </c>
      <c r="C1067" s="132" t="s">
        <v>935</v>
      </c>
      <c r="D1067" s="127" t="s">
        <v>934</v>
      </c>
      <c r="E1067" s="131" t="s">
        <v>270</v>
      </c>
      <c r="F1067" s="130">
        <v>1</v>
      </c>
      <c r="G1067" s="128"/>
      <c r="H1067" s="129"/>
      <c r="I1067" s="128">
        <f t="shared" si="183"/>
        <v>0</v>
      </c>
      <c r="J1067" s="127" t="s">
        <v>5</v>
      </c>
    </row>
    <row r="1068" spans="1:10" ht="27" x14ac:dyDescent="0.3">
      <c r="A1068" s="133" t="s">
        <v>933</v>
      </c>
      <c r="B1068" s="133" t="s">
        <v>150</v>
      </c>
      <c r="C1068" s="132" t="s">
        <v>932</v>
      </c>
      <c r="D1068" s="127" t="s">
        <v>931</v>
      </c>
      <c r="E1068" s="131" t="s">
        <v>270</v>
      </c>
      <c r="F1068" s="130">
        <v>6</v>
      </c>
      <c r="G1068" s="128"/>
      <c r="H1068" s="129"/>
      <c r="I1068" s="128">
        <f t="shared" si="183"/>
        <v>0</v>
      </c>
      <c r="J1068" s="127" t="s">
        <v>5</v>
      </c>
    </row>
    <row r="1069" spans="1:10" ht="54" x14ac:dyDescent="0.3">
      <c r="A1069" s="115" t="s">
        <v>371</v>
      </c>
      <c r="B1069" s="115" t="s">
        <v>87</v>
      </c>
      <c r="C1069" s="114" t="s">
        <v>930</v>
      </c>
      <c r="D1069" s="110" t="s">
        <v>929</v>
      </c>
      <c r="E1069" s="113" t="s">
        <v>270</v>
      </c>
      <c r="F1069" s="112">
        <v>1</v>
      </c>
      <c r="G1069" s="111"/>
      <c r="H1069" s="111"/>
      <c r="I1069" s="111">
        <f t="shared" si="183"/>
        <v>0</v>
      </c>
      <c r="J1069" s="110" t="s">
        <v>5</v>
      </c>
    </row>
    <row r="1070" spans="1:10" ht="40.5" x14ac:dyDescent="0.3">
      <c r="A1070" s="115" t="s">
        <v>92</v>
      </c>
      <c r="B1070" s="115" t="s">
        <v>87</v>
      </c>
      <c r="C1070" s="114" t="s">
        <v>928</v>
      </c>
      <c r="D1070" s="110" t="s">
        <v>3608</v>
      </c>
      <c r="E1070" s="113" t="s">
        <v>270</v>
      </c>
      <c r="F1070" s="112">
        <v>2</v>
      </c>
      <c r="G1070" s="111"/>
      <c r="H1070" s="111"/>
      <c r="I1070" s="111">
        <f t="shared" si="183"/>
        <v>0</v>
      </c>
      <c r="J1070" s="110" t="s">
        <v>5</v>
      </c>
    </row>
    <row r="1071" spans="1:10" ht="54" x14ac:dyDescent="0.3">
      <c r="A1071" s="115" t="s">
        <v>927</v>
      </c>
      <c r="B1071" s="115" t="s">
        <v>87</v>
      </c>
      <c r="C1071" s="114" t="s">
        <v>926</v>
      </c>
      <c r="D1071" s="110" t="s">
        <v>3615</v>
      </c>
      <c r="E1071" s="113" t="s">
        <v>270</v>
      </c>
      <c r="F1071" s="112">
        <v>1</v>
      </c>
      <c r="G1071" s="111"/>
      <c r="H1071" s="111"/>
      <c r="I1071" s="111">
        <f t="shared" si="183"/>
        <v>0</v>
      </c>
      <c r="J1071" s="110" t="s">
        <v>5</v>
      </c>
    </row>
    <row r="1072" spans="1:10" ht="54" x14ac:dyDescent="0.3">
      <c r="A1072" s="115" t="s">
        <v>925</v>
      </c>
      <c r="B1072" s="115" t="s">
        <v>87</v>
      </c>
      <c r="C1072" s="114" t="s">
        <v>924</v>
      </c>
      <c r="D1072" s="110" t="s">
        <v>3616</v>
      </c>
      <c r="E1072" s="113" t="s">
        <v>270</v>
      </c>
      <c r="F1072" s="112">
        <v>1</v>
      </c>
      <c r="G1072" s="111"/>
      <c r="H1072" s="111"/>
      <c r="I1072" s="111">
        <f t="shared" si="183"/>
        <v>0</v>
      </c>
      <c r="J1072" s="110" t="s">
        <v>5</v>
      </c>
    </row>
    <row r="1073" spans="1:10" ht="54" x14ac:dyDescent="0.3">
      <c r="A1073" s="115" t="s">
        <v>923</v>
      </c>
      <c r="B1073" s="115" t="s">
        <v>87</v>
      </c>
      <c r="C1073" s="114" t="s">
        <v>922</v>
      </c>
      <c r="D1073" s="110" t="s">
        <v>3617</v>
      </c>
      <c r="E1073" s="113" t="s">
        <v>270</v>
      </c>
      <c r="F1073" s="112">
        <v>1</v>
      </c>
      <c r="G1073" s="111"/>
      <c r="H1073" s="111"/>
      <c r="I1073" s="111">
        <f t="shared" si="183"/>
        <v>0</v>
      </c>
      <c r="J1073" s="110" t="s">
        <v>5</v>
      </c>
    </row>
    <row r="1074" spans="1:10" ht="54" x14ac:dyDescent="0.3">
      <c r="A1074" s="115" t="s">
        <v>921</v>
      </c>
      <c r="B1074" s="115" t="s">
        <v>87</v>
      </c>
      <c r="C1074" s="114" t="s">
        <v>920</v>
      </c>
      <c r="D1074" s="110" t="s">
        <v>3618</v>
      </c>
      <c r="E1074" s="113" t="s">
        <v>270</v>
      </c>
      <c r="F1074" s="112">
        <v>1</v>
      </c>
      <c r="G1074" s="111"/>
      <c r="H1074" s="111"/>
      <c r="I1074" s="111">
        <f t="shared" si="183"/>
        <v>0</v>
      </c>
      <c r="J1074" s="110" t="s">
        <v>5</v>
      </c>
    </row>
    <row r="1075" spans="1:10" x14ac:dyDescent="0.3">
      <c r="A1075" s="115" t="s">
        <v>919</v>
      </c>
      <c r="B1075" s="115" t="s">
        <v>87</v>
      </c>
      <c r="C1075" s="114" t="s">
        <v>918</v>
      </c>
      <c r="D1075" s="110" t="s">
        <v>917</v>
      </c>
      <c r="E1075" s="113" t="s">
        <v>270</v>
      </c>
      <c r="F1075" s="112">
        <v>1</v>
      </c>
      <c r="G1075" s="111"/>
      <c r="H1075" s="111"/>
      <c r="I1075" s="111">
        <f t="shared" si="183"/>
        <v>0</v>
      </c>
      <c r="J1075" s="110" t="s">
        <v>5</v>
      </c>
    </row>
    <row r="1076" spans="1:10" ht="54" x14ac:dyDescent="0.3">
      <c r="A1076" s="115" t="s">
        <v>251</v>
      </c>
      <c r="B1076" s="115" t="s">
        <v>87</v>
      </c>
      <c r="C1076" s="114" t="s">
        <v>916</v>
      </c>
      <c r="D1076" s="110" t="s">
        <v>915</v>
      </c>
      <c r="E1076" s="113" t="s">
        <v>270</v>
      </c>
      <c r="F1076" s="112">
        <v>4</v>
      </c>
      <c r="G1076" s="111"/>
      <c r="H1076" s="111"/>
      <c r="I1076" s="111">
        <f t="shared" si="183"/>
        <v>0</v>
      </c>
      <c r="J1076" s="110" t="s">
        <v>5</v>
      </c>
    </row>
    <row r="1077" spans="1:10" ht="54" x14ac:dyDescent="0.3">
      <c r="A1077" s="115" t="s">
        <v>247</v>
      </c>
      <c r="B1077" s="115" t="s">
        <v>87</v>
      </c>
      <c r="C1077" s="114" t="s">
        <v>914</v>
      </c>
      <c r="D1077" s="110" t="s">
        <v>913</v>
      </c>
      <c r="E1077" s="113" t="s">
        <v>270</v>
      </c>
      <c r="F1077" s="112">
        <v>2</v>
      </c>
      <c r="G1077" s="111"/>
      <c r="H1077" s="111"/>
      <c r="I1077" s="111">
        <f t="shared" si="183"/>
        <v>0</v>
      </c>
      <c r="J1077" s="110" t="s">
        <v>5</v>
      </c>
    </row>
    <row r="1078" spans="1:10" ht="54" x14ac:dyDescent="0.3">
      <c r="A1078" s="115" t="s">
        <v>127</v>
      </c>
      <c r="B1078" s="115" t="s">
        <v>87</v>
      </c>
      <c r="C1078" s="114" t="s">
        <v>912</v>
      </c>
      <c r="D1078" s="110" t="s">
        <v>911</v>
      </c>
      <c r="E1078" s="113" t="s">
        <v>270</v>
      </c>
      <c r="F1078" s="112">
        <v>1</v>
      </c>
      <c r="G1078" s="111"/>
      <c r="H1078" s="111"/>
      <c r="I1078" s="111">
        <f t="shared" si="183"/>
        <v>0</v>
      </c>
      <c r="J1078" s="110" t="s">
        <v>5</v>
      </c>
    </row>
    <row r="1079" spans="1:10" ht="54" x14ac:dyDescent="0.3">
      <c r="A1079" s="115" t="s">
        <v>136</v>
      </c>
      <c r="B1079" s="115" t="s">
        <v>87</v>
      </c>
      <c r="C1079" s="114" t="s">
        <v>910</v>
      </c>
      <c r="D1079" s="110" t="s">
        <v>909</v>
      </c>
      <c r="E1079" s="113" t="s">
        <v>270</v>
      </c>
      <c r="F1079" s="112">
        <v>1</v>
      </c>
      <c r="G1079" s="111"/>
      <c r="H1079" s="111"/>
      <c r="I1079" s="111">
        <f t="shared" si="183"/>
        <v>0</v>
      </c>
      <c r="J1079" s="110" t="s">
        <v>5</v>
      </c>
    </row>
    <row r="1080" spans="1:10" ht="54" x14ac:dyDescent="0.3">
      <c r="A1080" s="115" t="s">
        <v>308</v>
      </c>
      <c r="B1080" s="115" t="s">
        <v>87</v>
      </c>
      <c r="C1080" s="114" t="s">
        <v>908</v>
      </c>
      <c r="D1080" s="110" t="s">
        <v>907</v>
      </c>
      <c r="E1080" s="113" t="s">
        <v>270</v>
      </c>
      <c r="F1080" s="112">
        <v>1</v>
      </c>
      <c r="G1080" s="111"/>
      <c r="H1080" s="111"/>
      <c r="I1080" s="111">
        <f t="shared" si="183"/>
        <v>0</v>
      </c>
      <c r="J1080" s="110" t="s">
        <v>5</v>
      </c>
    </row>
    <row r="1081" spans="1:10" ht="54" x14ac:dyDescent="0.3">
      <c r="A1081" s="115" t="s">
        <v>96</v>
      </c>
      <c r="B1081" s="115" t="s">
        <v>87</v>
      </c>
      <c r="C1081" s="114" t="s">
        <v>906</v>
      </c>
      <c r="D1081" s="110" t="s">
        <v>905</v>
      </c>
      <c r="E1081" s="113" t="s">
        <v>270</v>
      </c>
      <c r="F1081" s="112">
        <v>1</v>
      </c>
      <c r="G1081" s="111"/>
      <c r="H1081" s="111"/>
      <c r="I1081" s="111">
        <f t="shared" si="183"/>
        <v>0</v>
      </c>
      <c r="J1081" s="110" t="s">
        <v>5</v>
      </c>
    </row>
    <row r="1082" spans="1:10" ht="54" x14ac:dyDescent="0.3">
      <c r="A1082" s="115" t="s">
        <v>175</v>
      </c>
      <c r="B1082" s="115" t="s">
        <v>87</v>
      </c>
      <c r="C1082" s="114" t="s">
        <v>904</v>
      </c>
      <c r="D1082" s="110" t="s">
        <v>903</v>
      </c>
      <c r="E1082" s="113" t="s">
        <v>270</v>
      </c>
      <c r="F1082" s="112">
        <v>1</v>
      </c>
      <c r="G1082" s="111"/>
      <c r="H1082" s="111"/>
      <c r="I1082" s="111">
        <f t="shared" si="183"/>
        <v>0</v>
      </c>
      <c r="J1082" s="110" t="s">
        <v>5</v>
      </c>
    </row>
    <row r="1083" spans="1:10" ht="67.5" x14ac:dyDescent="0.3">
      <c r="A1083" s="115" t="s">
        <v>179</v>
      </c>
      <c r="B1083" s="115" t="s">
        <v>87</v>
      </c>
      <c r="C1083" s="114" t="s">
        <v>902</v>
      </c>
      <c r="D1083" s="110" t="s">
        <v>901</v>
      </c>
      <c r="E1083" s="113" t="s">
        <v>270</v>
      </c>
      <c r="F1083" s="112">
        <v>1</v>
      </c>
      <c r="G1083" s="111"/>
      <c r="H1083" s="111"/>
      <c r="I1083" s="111">
        <f t="shared" si="183"/>
        <v>0</v>
      </c>
      <c r="J1083" s="110" t="s">
        <v>5</v>
      </c>
    </row>
    <row r="1084" spans="1:10" ht="54" x14ac:dyDescent="0.3">
      <c r="A1084" s="115" t="s">
        <v>141</v>
      </c>
      <c r="B1084" s="115" t="s">
        <v>87</v>
      </c>
      <c r="C1084" s="114" t="s">
        <v>900</v>
      </c>
      <c r="D1084" s="110" t="s">
        <v>899</v>
      </c>
      <c r="E1084" s="113" t="s">
        <v>270</v>
      </c>
      <c r="F1084" s="112">
        <v>3</v>
      </c>
      <c r="G1084" s="111"/>
      <c r="H1084" s="111"/>
      <c r="I1084" s="111">
        <f t="shared" si="183"/>
        <v>0</v>
      </c>
      <c r="J1084" s="110" t="s">
        <v>5</v>
      </c>
    </row>
    <row r="1085" spans="1:10" ht="81" x14ac:dyDescent="0.3">
      <c r="A1085" s="115" t="s">
        <v>149</v>
      </c>
      <c r="B1085" s="115" t="s">
        <v>87</v>
      </c>
      <c r="C1085" s="114" t="s">
        <v>898</v>
      </c>
      <c r="D1085" s="110" t="s">
        <v>3621</v>
      </c>
      <c r="E1085" s="113" t="s">
        <v>270</v>
      </c>
      <c r="F1085" s="112">
        <v>1</v>
      </c>
      <c r="G1085" s="111"/>
      <c r="H1085" s="111"/>
      <c r="I1085" s="111">
        <f t="shared" si="183"/>
        <v>0</v>
      </c>
      <c r="J1085" s="110" t="s">
        <v>5</v>
      </c>
    </row>
    <row r="1086" spans="1:10" ht="94.5" x14ac:dyDescent="0.3">
      <c r="A1086" s="115" t="s">
        <v>12</v>
      </c>
      <c r="B1086" s="115" t="s">
        <v>87</v>
      </c>
      <c r="C1086" s="114" t="s">
        <v>897</v>
      </c>
      <c r="D1086" s="110" t="s">
        <v>3622</v>
      </c>
      <c r="E1086" s="113" t="s">
        <v>270</v>
      </c>
      <c r="F1086" s="112">
        <v>1</v>
      </c>
      <c r="G1086" s="111"/>
      <c r="H1086" s="111"/>
      <c r="I1086" s="111">
        <f t="shared" si="183"/>
        <v>0</v>
      </c>
      <c r="J1086" s="110" t="s">
        <v>5</v>
      </c>
    </row>
    <row r="1087" spans="1:10" ht="54" x14ac:dyDescent="0.3">
      <c r="A1087" s="115" t="s">
        <v>159</v>
      </c>
      <c r="B1087" s="115" t="s">
        <v>87</v>
      </c>
      <c r="C1087" s="114" t="s">
        <v>896</v>
      </c>
      <c r="D1087" s="110" t="s">
        <v>895</v>
      </c>
      <c r="E1087" s="113" t="s">
        <v>270</v>
      </c>
      <c r="F1087" s="112">
        <v>1</v>
      </c>
      <c r="G1087" s="111"/>
      <c r="H1087" s="111"/>
      <c r="I1087" s="111">
        <f t="shared" si="183"/>
        <v>0</v>
      </c>
      <c r="J1087" s="110" t="s">
        <v>5</v>
      </c>
    </row>
    <row r="1088" spans="1:10" ht="81" x14ac:dyDescent="0.3">
      <c r="A1088" s="115" t="s">
        <v>163</v>
      </c>
      <c r="B1088" s="115" t="s">
        <v>87</v>
      </c>
      <c r="C1088" s="114" t="s">
        <v>894</v>
      </c>
      <c r="D1088" s="110" t="s">
        <v>3619</v>
      </c>
      <c r="E1088" s="113" t="s">
        <v>270</v>
      </c>
      <c r="F1088" s="112">
        <v>1</v>
      </c>
      <c r="G1088" s="111"/>
      <c r="H1088" s="111"/>
      <c r="I1088" s="111">
        <f t="shared" si="183"/>
        <v>0</v>
      </c>
      <c r="J1088" s="110" t="s">
        <v>5</v>
      </c>
    </row>
    <row r="1089" spans="1:10" ht="81" x14ac:dyDescent="0.3">
      <c r="A1089" s="115" t="s">
        <v>171</v>
      </c>
      <c r="B1089" s="115" t="s">
        <v>87</v>
      </c>
      <c r="C1089" s="114" t="s">
        <v>893</v>
      </c>
      <c r="D1089" s="110" t="s">
        <v>892</v>
      </c>
      <c r="E1089" s="113" t="s">
        <v>270</v>
      </c>
      <c r="F1089" s="112">
        <v>1</v>
      </c>
      <c r="G1089" s="111"/>
      <c r="H1089" s="111"/>
      <c r="I1089" s="111">
        <f t="shared" si="183"/>
        <v>0</v>
      </c>
      <c r="J1089" s="110" t="s">
        <v>5</v>
      </c>
    </row>
    <row r="1090" spans="1:10" ht="54" x14ac:dyDescent="0.3">
      <c r="A1090" s="115" t="s">
        <v>166</v>
      </c>
      <c r="B1090" s="115" t="s">
        <v>87</v>
      </c>
      <c r="C1090" s="114" t="s">
        <v>891</v>
      </c>
      <c r="D1090" s="110" t="s">
        <v>890</v>
      </c>
      <c r="E1090" s="113" t="s">
        <v>270</v>
      </c>
      <c r="F1090" s="112">
        <v>2</v>
      </c>
      <c r="G1090" s="111"/>
      <c r="H1090" s="111"/>
      <c r="I1090" s="111">
        <f t="shared" si="183"/>
        <v>0</v>
      </c>
      <c r="J1090" s="110" t="s">
        <v>5</v>
      </c>
    </row>
    <row r="1091" spans="1:10" ht="54" x14ac:dyDescent="0.3">
      <c r="A1091" s="115" t="s">
        <v>212</v>
      </c>
      <c r="B1091" s="115" t="s">
        <v>87</v>
      </c>
      <c r="C1091" s="114" t="s">
        <v>889</v>
      </c>
      <c r="D1091" s="110" t="s">
        <v>888</v>
      </c>
      <c r="E1091" s="113" t="s">
        <v>270</v>
      </c>
      <c r="F1091" s="112">
        <v>1</v>
      </c>
      <c r="G1091" s="111"/>
      <c r="H1091" s="111"/>
      <c r="I1091" s="111">
        <f t="shared" si="183"/>
        <v>0</v>
      </c>
      <c r="J1091" s="110" t="s">
        <v>5</v>
      </c>
    </row>
    <row r="1092" spans="1:10" ht="54" x14ac:dyDescent="0.3">
      <c r="A1092" s="115" t="s">
        <v>11</v>
      </c>
      <c r="B1092" s="115" t="s">
        <v>87</v>
      </c>
      <c r="C1092" s="114" t="s">
        <v>887</v>
      </c>
      <c r="D1092" s="110" t="s">
        <v>886</v>
      </c>
      <c r="E1092" s="113" t="s">
        <v>270</v>
      </c>
      <c r="F1092" s="112">
        <v>1</v>
      </c>
      <c r="G1092" s="111"/>
      <c r="H1092" s="111"/>
      <c r="I1092" s="111">
        <f t="shared" si="183"/>
        <v>0</v>
      </c>
      <c r="J1092" s="110" t="s">
        <v>5</v>
      </c>
    </row>
    <row r="1093" spans="1:10" ht="40.5" x14ac:dyDescent="0.3">
      <c r="A1093" s="115" t="s">
        <v>203</v>
      </c>
      <c r="B1093" s="115" t="s">
        <v>87</v>
      </c>
      <c r="C1093" s="114" t="s">
        <v>885</v>
      </c>
      <c r="D1093" s="110" t="s">
        <v>3625</v>
      </c>
      <c r="E1093" s="113" t="s">
        <v>270</v>
      </c>
      <c r="F1093" s="112">
        <v>3</v>
      </c>
      <c r="G1093" s="111"/>
      <c r="H1093" s="111"/>
      <c r="I1093" s="111">
        <f t="shared" si="183"/>
        <v>0</v>
      </c>
      <c r="J1093" s="110" t="s">
        <v>5</v>
      </c>
    </row>
    <row r="1094" spans="1:10" ht="40.5" x14ac:dyDescent="0.3">
      <c r="A1094" s="115" t="s">
        <v>437</v>
      </c>
      <c r="B1094" s="115" t="s">
        <v>87</v>
      </c>
      <c r="C1094" s="114" t="s">
        <v>884</v>
      </c>
      <c r="D1094" s="110" t="s">
        <v>3624</v>
      </c>
      <c r="E1094" s="113" t="s">
        <v>270</v>
      </c>
      <c r="F1094" s="112">
        <v>1</v>
      </c>
      <c r="G1094" s="111"/>
      <c r="H1094" s="111"/>
      <c r="I1094" s="111">
        <f t="shared" si="183"/>
        <v>0</v>
      </c>
      <c r="J1094" s="110" t="s">
        <v>5</v>
      </c>
    </row>
    <row r="1095" spans="1:10" s="338" customFormat="1" ht="54" x14ac:dyDescent="0.3">
      <c r="A1095" s="115">
        <v>24</v>
      </c>
      <c r="B1095" s="115" t="s">
        <v>87</v>
      </c>
      <c r="C1095" s="114" t="s">
        <v>3620</v>
      </c>
      <c r="D1095" s="110" t="s">
        <v>3623</v>
      </c>
      <c r="E1095" s="113" t="s">
        <v>270</v>
      </c>
      <c r="F1095" s="112">
        <v>1</v>
      </c>
      <c r="G1095" s="111"/>
      <c r="H1095" s="111"/>
      <c r="I1095" s="111">
        <f t="shared" ref="I1095" si="184">(G1095+H1095)*F1095</f>
        <v>0</v>
      </c>
      <c r="J1095" s="110"/>
    </row>
    <row r="1096" spans="1:10" ht="27" x14ac:dyDescent="0.3">
      <c r="A1096" s="115" t="s">
        <v>883</v>
      </c>
      <c r="B1096" s="115" t="s">
        <v>87</v>
      </c>
      <c r="C1096" s="114" t="s">
        <v>604</v>
      </c>
      <c r="D1096" s="110" t="s">
        <v>603</v>
      </c>
      <c r="E1096" s="113" t="s">
        <v>223</v>
      </c>
      <c r="F1096" s="112">
        <v>4554.28</v>
      </c>
      <c r="G1096" s="111"/>
      <c r="H1096" s="111"/>
      <c r="I1096" s="111">
        <f t="shared" si="183"/>
        <v>0</v>
      </c>
      <c r="J1096" s="110" t="s">
        <v>91</v>
      </c>
    </row>
    <row r="1097" spans="1:10" ht="15" x14ac:dyDescent="0.3">
      <c r="A1097" s="141"/>
      <c r="B1097" s="145" t="s">
        <v>69</v>
      </c>
      <c r="C1097" s="144" t="s">
        <v>882</v>
      </c>
      <c r="D1097" s="144" t="s">
        <v>881</v>
      </c>
      <c r="E1097" s="141"/>
      <c r="F1097" s="141"/>
      <c r="G1097" s="141"/>
      <c r="H1097" s="141"/>
      <c r="I1097" s="143">
        <f>SUM(I1098:I1131)</f>
        <v>0</v>
      </c>
      <c r="J1097" s="141"/>
    </row>
    <row r="1098" spans="1:10" ht="67.5" x14ac:dyDescent="0.3">
      <c r="A1098" s="115" t="s">
        <v>183</v>
      </c>
      <c r="B1098" s="115" t="s">
        <v>87</v>
      </c>
      <c r="C1098" s="114" t="s">
        <v>880</v>
      </c>
      <c r="D1098" s="110" t="s">
        <v>879</v>
      </c>
      <c r="E1098" s="113" t="s">
        <v>270</v>
      </c>
      <c r="F1098" s="112">
        <v>1</v>
      </c>
      <c r="G1098" s="111"/>
      <c r="H1098" s="111"/>
      <c r="I1098" s="111">
        <f t="shared" si="183"/>
        <v>0</v>
      </c>
      <c r="J1098" s="110" t="s">
        <v>5</v>
      </c>
    </row>
    <row r="1099" spans="1:10" ht="67.5" x14ac:dyDescent="0.3">
      <c r="A1099" s="115" t="s">
        <v>187</v>
      </c>
      <c r="B1099" s="115" t="s">
        <v>87</v>
      </c>
      <c r="C1099" s="114" t="s">
        <v>878</v>
      </c>
      <c r="D1099" s="110" t="s">
        <v>877</v>
      </c>
      <c r="E1099" s="113" t="s">
        <v>270</v>
      </c>
      <c r="F1099" s="112">
        <v>1</v>
      </c>
      <c r="G1099" s="111"/>
      <c r="H1099" s="111"/>
      <c r="I1099" s="111">
        <f t="shared" si="183"/>
        <v>0</v>
      </c>
      <c r="J1099" s="110" t="s">
        <v>5</v>
      </c>
    </row>
    <row r="1100" spans="1:10" ht="54" x14ac:dyDescent="0.3">
      <c r="A1100" s="115" t="s">
        <v>190</v>
      </c>
      <c r="B1100" s="115" t="s">
        <v>87</v>
      </c>
      <c r="C1100" s="114" t="s">
        <v>876</v>
      </c>
      <c r="D1100" s="110" t="s">
        <v>875</v>
      </c>
      <c r="E1100" s="113" t="s">
        <v>270</v>
      </c>
      <c r="F1100" s="112">
        <v>1</v>
      </c>
      <c r="G1100" s="111"/>
      <c r="H1100" s="111"/>
      <c r="I1100" s="111">
        <f t="shared" si="183"/>
        <v>0</v>
      </c>
      <c r="J1100" s="110" t="s">
        <v>5</v>
      </c>
    </row>
    <row r="1101" spans="1:10" ht="54" x14ac:dyDescent="0.3">
      <c r="A1101" s="115" t="s">
        <v>219</v>
      </c>
      <c r="B1101" s="115" t="s">
        <v>87</v>
      </c>
      <c r="C1101" s="114" t="s">
        <v>874</v>
      </c>
      <c r="D1101" s="110" t="s">
        <v>873</v>
      </c>
      <c r="E1101" s="113" t="s">
        <v>270</v>
      </c>
      <c r="F1101" s="112">
        <v>0</v>
      </c>
      <c r="G1101" s="111"/>
      <c r="H1101" s="111"/>
      <c r="I1101" s="111">
        <f t="shared" si="183"/>
        <v>0</v>
      </c>
      <c r="J1101" s="110" t="s">
        <v>5</v>
      </c>
    </row>
    <row r="1102" spans="1:10" ht="81" x14ac:dyDescent="0.3">
      <c r="A1102" s="115" t="s">
        <v>197</v>
      </c>
      <c r="B1102" s="115" t="s">
        <v>87</v>
      </c>
      <c r="C1102" s="114" t="s">
        <v>872</v>
      </c>
      <c r="D1102" s="110" t="s">
        <v>3610</v>
      </c>
      <c r="E1102" s="113" t="s">
        <v>270</v>
      </c>
      <c r="F1102" s="112">
        <v>1</v>
      </c>
      <c r="G1102" s="111"/>
      <c r="H1102" s="111"/>
      <c r="I1102" s="111">
        <f t="shared" si="183"/>
        <v>0</v>
      </c>
      <c r="J1102" s="110" t="s">
        <v>5</v>
      </c>
    </row>
    <row r="1103" spans="1:10" ht="81" x14ac:dyDescent="0.3">
      <c r="A1103" s="115" t="s">
        <v>379</v>
      </c>
      <c r="B1103" s="115" t="s">
        <v>87</v>
      </c>
      <c r="C1103" s="114" t="s">
        <v>871</v>
      </c>
      <c r="D1103" s="110" t="s">
        <v>3609</v>
      </c>
      <c r="E1103" s="113" t="s">
        <v>270</v>
      </c>
      <c r="F1103" s="112">
        <v>1</v>
      </c>
      <c r="G1103" s="111"/>
      <c r="H1103" s="111"/>
      <c r="I1103" s="111">
        <f t="shared" si="183"/>
        <v>0</v>
      </c>
      <c r="J1103" s="110" t="s">
        <v>5</v>
      </c>
    </row>
    <row r="1104" spans="1:10" ht="67.5" x14ac:dyDescent="0.3">
      <c r="A1104" s="115" t="s">
        <v>370</v>
      </c>
      <c r="B1104" s="115" t="s">
        <v>87</v>
      </c>
      <c r="C1104" s="114" t="s">
        <v>870</v>
      </c>
      <c r="D1104" s="110" t="s">
        <v>869</v>
      </c>
      <c r="E1104" s="113" t="s">
        <v>270</v>
      </c>
      <c r="F1104" s="112">
        <v>1</v>
      </c>
      <c r="G1104" s="111"/>
      <c r="H1104" s="111"/>
      <c r="I1104" s="111">
        <f t="shared" si="183"/>
        <v>0</v>
      </c>
      <c r="J1104" s="110" t="s">
        <v>5</v>
      </c>
    </row>
    <row r="1105" spans="1:10" ht="81" x14ac:dyDescent="0.3">
      <c r="A1105" s="115" t="s">
        <v>360</v>
      </c>
      <c r="B1105" s="115" t="s">
        <v>87</v>
      </c>
      <c r="C1105" s="114" t="s">
        <v>868</v>
      </c>
      <c r="D1105" s="110" t="s">
        <v>867</v>
      </c>
      <c r="E1105" s="113" t="s">
        <v>270</v>
      </c>
      <c r="F1105" s="112">
        <v>1</v>
      </c>
      <c r="G1105" s="111"/>
      <c r="H1105" s="111"/>
      <c r="I1105" s="111">
        <f t="shared" si="183"/>
        <v>0</v>
      </c>
      <c r="J1105" s="110" t="s">
        <v>5</v>
      </c>
    </row>
    <row r="1106" spans="1:10" ht="67.5" x14ac:dyDescent="0.3">
      <c r="A1106" s="115" t="s">
        <v>231</v>
      </c>
      <c r="B1106" s="115" t="s">
        <v>87</v>
      </c>
      <c r="C1106" s="114" t="s">
        <v>866</v>
      </c>
      <c r="D1106" s="110" t="s">
        <v>865</v>
      </c>
      <c r="E1106" s="113" t="s">
        <v>270</v>
      </c>
      <c r="F1106" s="112">
        <v>2</v>
      </c>
      <c r="G1106" s="111"/>
      <c r="H1106" s="111"/>
      <c r="I1106" s="111">
        <f t="shared" si="183"/>
        <v>0</v>
      </c>
      <c r="J1106" s="110" t="s">
        <v>5</v>
      </c>
    </row>
    <row r="1107" spans="1:10" ht="81" x14ac:dyDescent="0.3">
      <c r="A1107" s="115" t="s">
        <v>287</v>
      </c>
      <c r="B1107" s="115" t="s">
        <v>87</v>
      </c>
      <c r="C1107" s="114" t="s">
        <v>864</v>
      </c>
      <c r="D1107" s="110" t="s">
        <v>863</v>
      </c>
      <c r="E1107" s="113" t="s">
        <v>270</v>
      </c>
      <c r="F1107" s="112">
        <v>2</v>
      </c>
      <c r="G1107" s="111"/>
      <c r="H1107" s="111"/>
      <c r="I1107" s="111">
        <f t="shared" si="183"/>
        <v>0</v>
      </c>
      <c r="J1107" s="110" t="s">
        <v>5</v>
      </c>
    </row>
    <row r="1108" spans="1:10" ht="81" x14ac:dyDescent="0.3">
      <c r="A1108" s="115" t="s">
        <v>284</v>
      </c>
      <c r="B1108" s="115" t="s">
        <v>87</v>
      </c>
      <c r="C1108" s="114" t="s">
        <v>862</v>
      </c>
      <c r="D1108" s="110" t="s">
        <v>861</v>
      </c>
      <c r="E1108" s="113" t="s">
        <v>270</v>
      </c>
      <c r="F1108" s="112">
        <v>2</v>
      </c>
      <c r="G1108" s="111"/>
      <c r="H1108" s="111"/>
      <c r="I1108" s="111">
        <f t="shared" si="183"/>
        <v>0</v>
      </c>
      <c r="J1108" s="110" t="s">
        <v>5</v>
      </c>
    </row>
    <row r="1109" spans="1:10" ht="67.5" x14ac:dyDescent="0.3">
      <c r="A1109" s="115" t="s">
        <v>281</v>
      </c>
      <c r="B1109" s="115" t="s">
        <v>87</v>
      </c>
      <c r="C1109" s="114" t="s">
        <v>860</v>
      </c>
      <c r="D1109" s="110" t="s">
        <v>859</v>
      </c>
      <c r="E1109" s="113" t="s">
        <v>270</v>
      </c>
      <c r="F1109" s="112">
        <v>1</v>
      </c>
      <c r="G1109" s="111"/>
      <c r="H1109" s="111"/>
      <c r="I1109" s="111">
        <f t="shared" si="183"/>
        <v>0</v>
      </c>
      <c r="J1109" s="110" t="s">
        <v>5</v>
      </c>
    </row>
    <row r="1110" spans="1:10" ht="67.5" x14ac:dyDescent="0.3">
      <c r="A1110" s="115" t="s">
        <v>337</v>
      </c>
      <c r="B1110" s="115" t="s">
        <v>87</v>
      </c>
      <c r="C1110" s="114" t="s">
        <v>858</v>
      </c>
      <c r="D1110" s="110" t="s">
        <v>857</v>
      </c>
      <c r="E1110" s="113" t="s">
        <v>270</v>
      </c>
      <c r="F1110" s="112">
        <v>1</v>
      </c>
      <c r="G1110" s="111"/>
      <c r="H1110" s="111"/>
      <c r="I1110" s="111">
        <f t="shared" si="183"/>
        <v>0</v>
      </c>
      <c r="J1110" s="110" t="s">
        <v>5</v>
      </c>
    </row>
    <row r="1111" spans="1:10" ht="81" x14ac:dyDescent="0.3">
      <c r="A1111" s="115" t="s">
        <v>333</v>
      </c>
      <c r="B1111" s="115" t="s">
        <v>87</v>
      </c>
      <c r="C1111" s="114" t="s">
        <v>856</v>
      </c>
      <c r="D1111" s="110" t="s">
        <v>855</v>
      </c>
      <c r="E1111" s="113" t="s">
        <v>270</v>
      </c>
      <c r="F1111" s="112">
        <v>4</v>
      </c>
      <c r="G1111" s="111"/>
      <c r="H1111" s="111"/>
      <c r="I1111" s="111">
        <f t="shared" si="183"/>
        <v>0</v>
      </c>
      <c r="J1111" s="110" t="s">
        <v>5</v>
      </c>
    </row>
    <row r="1112" spans="1:10" ht="81" x14ac:dyDescent="0.3">
      <c r="A1112" s="115" t="s">
        <v>328</v>
      </c>
      <c r="B1112" s="115" t="s">
        <v>87</v>
      </c>
      <c r="C1112" s="114" t="s">
        <v>854</v>
      </c>
      <c r="D1112" s="110" t="s">
        <v>853</v>
      </c>
      <c r="E1112" s="113" t="s">
        <v>270</v>
      </c>
      <c r="F1112" s="112">
        <v>1</v>
      </c>
      <c r="G1112" s="111"/>
      <c r="H1112" s="111"/>
      <c r="I1112" s="111">
        <f t="shared" si="183"/>
        <v>0</v>
      </c>
      <c r="J1112" s="110" t="s">
        <v>5</v>
      </c>
    </row>
    <row r="1113" spans="1:10" ht="67.5" x14ac:dyDescent="0.3">
      <c r="A1113" s="115" t="s">
        <v>325</v>
      </c>
      <c r="B1113" s="115" t="s">
        <v>87</v>
      </c>
      <c r="C1113" s="114" t="s">
        <v>852</v>
      </c>
      <c r="D1113" s="110" t="s">
        <v>851</v>
      </c>
      <c r="E1113" s="113" t="s">
        <v>270</v>
      </c>
      <c r="F1113" s="112">
        <v>6</v>
      </c>
      <c r="G1113" s="111"/>
      <c r="H1113" s="111"/>
      <c r="I1113" s="111">
        <f t="shared" si="183"/>
        <v>0</v>
      </c>
      <c r="J1113" s="110" t="s">
        <v>5</v>
      </c>
    </row>
    <row r="1114" spans="1:10" ht="54" x14ac:dyDescent="0.3">
      <c r="A1114" s="115" t="s">
        <v>490</v>
      </c>
      <c r="B1114" s="115" t="s">
        <v>87</v>
      </c>
      <c r="C1114" s="114" t="s">
        <v>850</v>
      </c>
      <c r="D1114" s="110" t="s">
        <v>849</v>
      </c>
      <c r="E1114" s="113" t="s">
        <v>270</v>
      </c>
      <c r="F1114" s="112">
        <v>1</v>
      </c>
      <c r="G1114" s="111"/>
      <c r="H1114" s="111"/>
      <c r="I1114" s="111">
        <f t="shared" si="183"/>
        <v>0</v>
      </c>
      <c r="J1114" s="110" t="s">
        <v>5</v>
      </c>
    </row>
    <row r="1115" spans="1:10" ht="54" x14ac:dyDescent="0.3">
      <c r="A1115" s="115" t="s">
        <v>122</v>
      </c>
      <c r="B1115" s="115" t="s">
        <v>87</v>
      </c>
      <c r="C1115" s="114" t="s">
        <v>848</v>
      </c>
      <c r="D1115" s="110" t="s">
        <v>847</v>
      </c>
      <c r="E1115" s="113" t="s">
        <v>270</v>
      </c>
      <c r="F1115" s="112">
        <v>2</v>
      </c>
      <c r="G1115" s="111"/>
      <c r="H1115" s="111"/>
      <c r="I1115" s="111">
        <f t="shared" si="183"/>
        <v>0</v>
      </c>
      <c r="J1115" s="110" t="s">
        <v>5</v>
      </c>
    </row>
    <row r="1116" spans="1:10" ht="67.5" x14ac:dyDescent="0.3">
      <c r="A1116" s="115" t="s">
        <v>483</v>
      </c>
      <c r="B1116" s="115" t="s">
        <v>87</v>
      </c>
      <c r="C1116" s="114" t="s">
        <v>846</v>
      </c>
      <c r="D1116" s="110" t="s">
        <v>845</v>
      </c>
      <c r="E1116" s="113" t="s">
        <v>270</v>
      </c>
      <c r="F1116" s="112">
        <v>2</v>
      </c>
      <c r="G1116" s="111"/>
      <c r="H1116" s="111"/>
      <c r="I1116" s="111">
        <f t="shared" si="183"/>
        <v>0</v>
      </c>
      <c r="J1116" s="110" t="s">
        <v>5</v>
      </c>
    </row>
    <row r="1117" spans="1:10" ht="54" x14ac:dyDescent="0.3">
      <c r="A1117" s="115" t="s">
        <v>476</v>
      </c>
      <c r="B1117" s="115" t="s">
        <v>87</v>
      </c>
      <c r="C1117" s="114" t="s">
        <v>844</v>
      </c>
      <c r="D1117" s="110" t="s">
        <v>843</v>
      </c>
      <c r="E1117" s="113" t="s">
        <v>270</v>
      </c>
      <c r="F1117" s="112">
        <v>1</v>
      </c>
      <c r="G1117" s="111"/>
      <c r="H1117" s="111"/>
      <c r="I1117" s="111">
        <f t="shared" si="183"/>
        <v>0</v>
      </c>
      <c r="J1117" s="110" t="s">
        <v>5</v>
      </c>
    </row>
    <row r="1118" spans="1:10" ht="94.5" x14ac:dyDescent="0.3">
      <c r="A1118" s="115" t="s">
        <v>311</v>
      </c>
      <c r="B1118" s="115" t="s">
        <v>87</v>
      </c>
      <c r="C1118" s="114" t="s">
        <v>842</v>
      </c>
      <c r="D1118" s="110" t="s">
        <v>841</v>
      </c>
      <c r="E1118" s="113" t="s">
        <v>270</v>
      </c>
      <c r="F1118" s="112">
        <v>1</v>
      </c>
      <c r="G1118" s="111"/>
      <c r="H1118" s="111"/>
      <c r="I1118" s="111">
        <f t="shared" si="183"/>
        <v>0</v>
      </c>
      <c r="J1118" s="110" t="s">
        <v>5</v>
      </c>
    </row>
    <row r="1119" spans="1:10" ht="94.5" x14ac:dyDescent="0.3">
      <c r="A1119" s="115" t="s">
        <v>273</v>
      </c>
      <c r="B1119" s="115" t="s">
        <v>87</v>
      </c>
      <c r="C1119" s="114" t="s">
        <v>840</v>
      </c>
      <c r="D1119" s="110" t="s">
        <v>3607</v>
      </c>
      <c r="E1119" s="113" t="s">
        <v>270</v>
      </c>
      <c r="F1119" s="112">
        <v>1</v>
      </c>
      <c r="G1119" s="111"/>
      <c r="H1119" s="111"/>
      <c r="I1119" s="111">
        <f t="shared" si="183"/>
        <v>0</v>
      </c>
      <c r="J1119" s="110" t="s">
        <v>5</v>
      </c>
    </row>
    <row r="1120" spans="1:10" ht="67.5" x14ac:dyDescent="0.3">
      <c r="A1120" s="115" t="s">
        <v>498</v>
      </c>
      <c r="B1120" s="115" t="s">
        <v>87</v>
      </c>
      <c r="C1120" s="114" t="s">
        <v>839</v>
      </c>
      <c r="D1120" s="110" t="s">
        <v>838</v>
      </c>
      <c r="E1120" s="113" t="s">
        <v>270</v>
      </c>
      <c r="F1120" s="112">
        <v>1</v>
      </c>
      <c r="G1120" s="111"/>
      <c r="H1120" s="111"/>
      <c r="I1120" s="111">
        <f t="shared" si="183"/>
        <v>0</v>
      </c>
      <c r="J1120" s="110" t="s">
        <v>5</v>
      </c>
    </row>
    <row r="1121" spans="1:10" ht="94.5" x14ac:dyDescent="0.3">
      <c r="A1121" s="115" t="s">
        <v>495</v>
      </c>
      <c r="B1121" s="115" t="s">
        <v>87</v>
      </c>
      <c r="C1121" s="114" t="s">
        <v>837</v>
      </c>
      <c r="D1121" s="110" t="s">
        <v>836</v>
      </c>
      <c r="E1121" s="113" t="s">
        <v>270</v>
      </c>
      <c r="F1121" s="112">
        <v>1</v>
      </c>
      <c r="G1121" s="111"/>
      <c r="H1121" s="111"/>
      <c r="I1121" s="111">
        <f t="shared" si="183"/>
        <v>0</v>
      </c>
      <c r="J1121" s="110" t="s">
        <v>5</v>
      </c>
    </row>
    <row r="1122" spans="1:10" ht="27" x14ac:dyDescent="0.3">
      <c r="A1122" s="115" t="s">
        <v>276</v>
      </c>
      <c r="B1122" s="115" t="s">
        <v>87</v>
      </c>
      <c r="C1122" s="114" t="s">
        <v>835</v>
      </c>
      <c r="D1122" s="110" t="s">
        <v>834</v>
      </c>
      <c r="E1122" s="113" t="s">
        <v>270</v>
      </c>
      <c r="F1122" s="112">
        <v>0</v>
      </c>
      <c r="G1122" s="111"/>
      <c r="H1122" s="111"/>
      <c r="I1122" s="111">
        <f t="shared" si="183"/>
        <v>0</v>
      </c>
      <c r="J1122" s="110" t="s">
        <v>5</v>
      </c>
    </row>
    <row r="1123" spans="1:10" ht="54" x14ac:dyDescent="0.3">
      <c r="A1123" s="115" t="s">
        <v>267</v>
      </c>
      <c r="B1123" s="115" t="s">
        <v>87</v>
      </c>
      <c r="C1123" s="114" t="s">
        <v>833</v>
      </c>
      <c r="D1123" s="110" t="s">
        <v>832</v>
      </c>
      <c r="E1123" s="113" t="s">
        <v>270</v>
      </c>
      <c r="F1123" s="112">
        <v>1</v>
      </c>
      <c r="G1123" s="111"/>
      <c r="H1123" s="111"/>
      <c r="I1123" s="111">
        <f t="shared" si="183"/>
        <v>0</v>
      </c>
      <c r="J1123" s="110" t="s">
        <v>5</v>
      </c>
    </row>
    <row r="1124" spans="1:10" ht="67.5" x14ac:dyDescent="0.3">
      <c r="A1124" s="115" t="s">
        <v>264</v>
      </c>
      <c r="B1124" s="115" t="s">
        <v>87</v>
      </c>
      <c r="C1124" s="114" t="s">
        <v>831</v>
      </c>
      <c r="D1124" s="110" t="s">
        <v>830</v>
      </c>
      <c r="E1124" s="113" t="s">
        <v>270</v>
      </c>
      <c r="F1124" s="112">
        <v>4</v>
      </c>
      <c r="G1124" s="111"/>
      <c r="H1124" s="111"/>
      <c r="I1124" s="111">
        <f t="shared" si="183"/>
        <v>0</v>
      </c>
      <c r="J1124" s="110" t="s">
        <v>5</v>
      </c>
    </row>
    <row r="1125" spans="1:10" ht="54" x14ac:dyDescent="0.3">
      <c r="A1125" s="115" t="s">
        <v>261</v>
      </c>
      <c r="B1125" s="115" t="s">
        <v>87</v>
      </c>
      <c r="C1125" s="114" t="s">
        <v>829</v>
      </c>
      <c r="D1125" s="110" t="s">
        <v>828</v>
      </c>
      <c r="E1125" s="113" t="s">
        <v>270</v>
      </c>
      <c r="F1125" s="112">
        <v>1</v>
      </c>
      <c r="G1125" s="111"/>
      <c r="H1125" s="111"/>
      <c r="I1125" s="111">
        <f t="shared" si="183"/>
        <v>0</v>
      </c>
      <c r="J1125" s="110" t="s">
        <v>5</v>
      </c>
    </row>
    <row r="1126" spans="1:10" ht="67.5" x14ac:dyDescent="0.3">
      <c r="A1126" s="115" t="s">
        <v>827</v>
      </c>
      <c r="B1126" s="115" t="s">
        <v>87</v>
      </c>
      <c r="C1126" s="114" t="s">
        <v>826</v>
      </c>
      <c r="D1126" s="110" t="s">
        <v>825</v>
      </c>
      <c r="E1126" s="113" t="s">
        <v>270</v>
      </c>
      <c r="F1126" s="112">
        <v>3</v>
      </c>
      <c r="G1126" s="111"/>
      <c r="H1126" s="111"/>
      <c r="I1126" s="111">
        <f t="shared" ref="I1126:I1131" si="185">(G1126+H1126)*F1126</f>
        <v>0</v>
      </c>
      <c r="J1126" s="110" t="s">
        <v>5</v>
      </c>
    </row>
    <row r="1127" spans="1:10" ht="54" x14ac:dyDescent="0.3">
      <c r="A1127" s="115" t="s">
        <v>824</v>
      </c>
      <c r="B1127" s="115" t="s">
        <v>87</v>
      </c>
      <c r="C1127" s="114" t="s">
        <v>823</v>
      </c>
      <c r="D1127" s="110" t="s">
        <v>822</v>
      </c>
      <c r="E1127" s="113" t="s">
        <v>270</v>
      </c>
      <c r="F1127" s="112">
        <v>3</v>
      </c>
      <c r="G1127" s="111"/>
      <c r="H1127" s="111"/>
      <c r="I1127" s="111">
        <f t="shared" si="185"/>
        <v>0</v>
      </c>
      <c r="J1127" s="110" t="s">
        <v>5</v>
      </c>
    </row>
    <row r="1128" spans="1:10" ht="67.5" x14ac:dyDescent="0.3">
      <c r="A1128" s="115" t="s">
        <v>821</v>
      </c>
      <c r="B1128" s="115" t="s">
        <v>87</v>
      </c>
      <c r="C1128" s="114" t="s">
        <v>820</v>
      </c>
      <c r="D1128" s="110" t="s">
        <v>819</v>
      </c>
      <c r="E1128" s="113" t="s">
        <v>270</v>
      </c>
      <c r="F1128" s="112">
        <v>3</v>
      </c>
      <c r="G1128" s="111"/>
      <c r="H1128" s="111"/>
      <c r="I1128" s="111">
        <f t="shared" si="185"/>
        <v>0</v>
      </c>
      <c r="J1128" s="110" t="s">
        <v>5</v>
      </c>
    </row>
    <row r="1129" spans="1:10" ht="67.5" x14ac:dyDescent="0.3">
      <c r="A1129" s="115" t="s">
        <v>818</v>
      </c>
      <c r="B1129" s="115" t="s">
        <v>87</v>
      </c>
      <c r="C1129" s="114" t="s">
        <v>817</v>
      </c>
      <c r="D1129" s="110" t="s">
        <v>816</v>
      </c>
      <c r="E1129" s="113" t="s">
        <v>270</v>
      </c>
      <c r="F1129" s="112">
        <v>1</v>
      </c>
      <c r="G1129" s="111"/>
      <c r="H1129" s="111"/>
      <c r="I1129" s="111">
        <f t="shared" si="185"/>
        <v>0</v>
      </c>
      <c r="J1129" s="110" t="s">
        <v>5</v>
      </c>
    </row>
    <row r="1130" spans="1:10" ht="67.5" x14ac:dyDescent="0.3">
      <c r="A1130" s="115" t="s">
        <v>815</v>
      </c>
      <c r="B1130" s="115" t="s">
        <v>87</v>
      </c>
      <c r="C1130" s="114" t="s">
        <v>814</v>
      </c>
      <c r="D1130" s="110" t="s">
        <v>813</v>
      </c>
      <c r="E1130" s="113" t="s">
        <v>270</v>
      </c>
      <c r="F1130" s="112">
        <v>1</v>
      </c>
      <c r="G1130" s="111"/>
      <c r="H1130" s="111"/>
      <c r="I1130" s="111">
        <f t="shared" si="185"/>
        <v>0</v>
      </c>
      <c r="J1130" s="110" t="s">
        <v>5</v>
      </c>
    </row>
    <row r="1131" spans="1:10" ht="27" x14ac:dyDescent="0.3">
      <c r="A1131" s="115" t="s">
        <v>812</v>
      </c>
      <c r="B1131" s="115" t="s">
        <v>87</v>
      </c>
      <c r="C1131" s="114" t="s">
        <v>811</v>
      </c>
      <c r="D1131" s="110" t="s">
        <v>810</v>
      </c>
      <c r="E1131" s="113" t="s">
        <v>223</v>
      </c>
      <c r="F1131" s="298">
        <v>19540.009999999998</v>
      </c>
      <c r="G1131" s="111"/>
      <c r="H1131" s="111"/>
      <c r="I1131" s="111">
        <f t="shared" si="185"/>
        <v>0</v>
      </c>
      <c r="J1131" s="110" t="s">
        <v>91</v>
      </c>
    </row>
    <row r="1132" spans="1:10" ht="24" customHeight="1" x14ac:dyDescent="0.3">
      <c r="A1132" s="152" t="s">
        <v>3268</v>
      </c>
      <c r="B1132" s="290"/>
      <c r="C1132" s="290"/>
      <c r="D1132" s="290"/>
      <c r="E1132" s="290"/>
      <c r="F1132" s="290"/>
      <c r="G1132" s="290"/>
      <c r="I1132" s="297">
        <f>I1133</f>
        <v>0</v>
      </c>
    </row>
    <row r="1133" spans="1:10" ht="18" x14ac:dyDescent="0.35">
      <c r="A1133" s="141"/>
      <c r="B1133" s="142" t="s">
        <v>69</v>
      </c>
      <c r="C1133" s="147" t="s">
        <v>255</v>
      </c>
      <c r="D1133" s="147" t="s">
        <v>254</v>
      </c>
      <c r="E1133" s="141"/>
      <c r="F1133" s="141"/>
      <c r="G1133" s="141"/>
      <c r="H1133" s="141"/>
      <c r="I1133" s="146">
        <f>I1134+I1139</f>
        <v>0</v>
      </c>
      <c r="J1133" s="141"/>
    </row>
    <row r="1134" spans="1:10" ht="15" x14ac:dyDescent="0.3">
      <c r="A1134" s="141"/>
      <c r="B1134" s="145" t="s">
        <v>69</v>
      </c>
      <c r="C1134" s="144" t="s">
        <v>679</v>
      </c>
      <c r="D1134" s="144" t="s">
        <v>678</v>
      </c>
      <c r="E1134" s="141"/>
      <c r="F1134" s="141"/>
      <c r="G1134" s="141"/>
      <c r="H1134" s="141"/>
      <c r="I1134" s="143">
        <f>SUM(I1135:I1138)</f>
        <v>0</v>
      </c>
      <c r="J1134" s="141"/>
    </row>
    <row r="1135" spans="1:10" ht="27" x14ac:dyDescent="0.3">
      <c r="A1135" s="115" t="s">
        <v>149</v>
      </c>
      <c r="B1135" s="115" t="s">
        <v>87</v>
      </c>
      <c r="C1135" s="114" t="s">
        <v>673</v>
      </c>
      <c r="D1135" s="110" t="s">
        <v>672</v>
      </c>
      <c r="E1135" s="113" t="s">
        <v>169</v>
      </c>
      <c r="F1135" s="112">
        <v>12.9</v>
      </c>
      <c r="G1135" s="111"/>
      <c r="H1135" s="111"/>
      <c r="I1135" s="111">
        <f t="shared" ref="I1135" si="186">(G1135+H1135)*F1135</f>
        <v>0</v>
      </c>
      <c r="J1135" s="110" t="s">
        <v>91</v>
      </c>
    </row>
    <row r="1136" spans="1:10" x14ac:dyDescent="0.3">
      <c r="A1136" s="122"/>
      <c r="B1136" s="126" t="s">
        <v>93</v>
      </c>
      <c r="C1136" s="123" t="s">
        <v>5</v>
      </c>
      <c r="D1136" s="125" t="s">
        <v>1104</v>
      </c>
      <c r="E1136" s="122"/>
      <c r="F1136" s="124">
        <v>12.9</v>
      </c>
      <c r="G1136" s="122"/>
      <c r="H1136" s="122"/>
      <c r="I1136" s="122"/>
      <c r="J1136" s="122"/>
    </row>
    <row r="1137" spans="1:10" x14ac:dyDescent="0.3">
      <c r="A1137" s="116"/>
      <c r="B1137" s="121" t="s">
        <v>93</v>
      </c>
      <c r="C1137" s="120" t="s">
        <v>5</v>
      </c>
      <c r="D1137" s="119" t="s">
        <v>95</v>
      </c>
      <c r="E1137" s="116"/>
      <c r="F1137" s="118">
        <v>12.9</v>
      </c>
      <c r="G1137" s="116"/>
      <c r="H1137" s="116"/>
      <c r="I1137" s="116"/>
      <c r="J1137" s="116"/>
    </row>
    <row r="1138" spans="1:10" ht="27" x14ac:dyDescent="0.3">
      <c r="A1138" s="115" t="s">
        <v>212</v>
      </c>
      <c r="B1138" s="115" t="s">
        <v>87</v>
      </c>
      <c r="C1138" s="114" t="s">
        <v>648</v>
      </c>
      <c r="D1138" s="110" t="s">
        <v>647</v>
      </c>
      <c r="E1138" s="113" t="s">
        <v>223</v>
      </c>
      <c r="F1138" s="112">
        <v>43.472999999999999</v>
      </c>
      <c r="G1138" s="111"/>
      <c r="H1138" s="111"/>
      <c r="I1138" s="111">
        <f t="shared" ref="I1138" si="187">(G1138+H1138)*F1138</f>
        <v>0</v>
      </c>
      <c r="J1138" s="110" t="s">
        <v>91</v>
      </c>
    </row>
    <row r="1139" spans="1:10" ht="15" x14ac:dyDescent="0.3">
      <c r="A1139" s="141"/>
      <c r="B1139" s="145" t="s">
        <v>69</v>
      </c>
      <c r="C1139" s="144" t="s">
        <v>627</v>
      </c>
      <c r="D1139" s="144" t="s">
        <v>626</v>
      </c>
      <c r="E1139" s="141"/>
      <c r="F1139" s="141"/>
      <c r="G1139" s="141"/>
      <c r="H1139" s="141"/>
      <c r="I1139" s="143">
        <f>SUM(I1140:I1230)</f>
        <v>0</v>
      </c>
      <c r="J1139" s="141"/>
    </row>
    <row r="1140" spans="1:10" ht="40.5" x14ac:dyDescent="0.3">
      <c r="A1140" s="115" t="s">
        <v>175</v>
      </c>
      <c r="B1140" s="115" t="s">
        <v>87</v>
      </c>
      <c r="C1140" s="114" t="s">
        <v>1103</v>
      </c>
      <c r="D1140" s="110" t="s">
        <v>1102</v>
      </c>
      <c r="E1140" s="113" t="s">
        <v>144</v>
      </c>
      <c r="F1140" s="112">
        <v>45.5</v>
      </c>
      <c r="G1140" s="111"/>
      <c r="H1140" s="111"/>
      <c r="I1140" s="111">
        <f t="shared" ref="I1140" si="188">(G1140+H1140)*F1140</f>
        <v>0</v>
      </c>
      <c r="J1140" s="110" t="s">
        <v>5</v>
      </c>
    </row>
    <row r="1141" spans="1:10" x14ac:dyDescent="0.3">
      <c r="A1141" s="138"/>
      <c r="B1141" s="126" t="s">
        <v>93</v>
      </c>
      <c r="C1141" s="139" t="s">
        <v>5</v>
      </c>
      <c r="D1141" s="140" t="s">
        <v>1101</v>
      </c>
      <c r="E1141" s="138"/>
      <c r="F1141" s="139" t="s">
        <v>5</v>
      </c>
      <c r="G1141" s="138"/>
      <c r="H1141" s="138"/>
      <c r="I1141" s="138"/>
      <c r="J1141" s="138"/>
    </row>
    <row r="1142" spans="1:10" x14ac:dyDescent="0.3">
      <c r="A1142" s="122"/>
      <c r="B1142" s="126" t="s">
        <v>93</v>
      </c>
      <c r="C1142" s="123" t="s">
        <v>5</v>
      </c>
      <c r="D1142" s="125" t="s">
        <v>1081</v>
      </c>
      <c r="E1142" s="122"/>
      <c r="F1142" s="124">
        <v>7</v>
      </c>
      <c r="G1142" s="122"/>
      <c r="H1142" s="122"/>
      <c r="I1142" s="122"/>
      <c r="J1142" s="122"/>
    </row>
    <row r="1143" spans="1:10" x14ac:dyDescent="0.3">
      <c r="A1143" s="138"/>
      <c r="B1143" s="126" t="s">
        <v>93</v>
      </c>
      <c r="C1143" s="139" t="s">
        <v>5</v>
      </c>
      <c r="D1143" s="140" t="s">
        <v>1100</v>
      </c>
      <c r="E1143" s="138"/>
      <c r="F1143" s="139" t="s">
        <v>5</v>
      </c>
      <c r="G1143" s="138"/>
      <c r="H1143" s="138"/>
      <c r="I1143" s="138"/>
      <c r="J1143" s="138"/>
    </row>
    <row r="1144" spans="1:10" x14ac:dyDescent="0.3">
      <c r="A1144" s="122"/>
      <c r="B1144" s="126" t="s">
        <v>93</v>
      </c>
      <c r="C1144" s="123" t="s">
        <v>5</v>
      </c>
      <c r="D1144" s="125" t="s">
        <v>1099</v>
      </c>
      <c r="E1144" s="122"/>
      <c r="F1144" s="124">
        <v>38.5</v>
      </c>
      <c r="G1144" s="122"/>
      <c r="H1144" s="122"/>
      <c r="I1144" s="122"/>
      <c r="J1144" s="122"/>
    </row>
    <row r="1145" spans="1:10" x14ac:dyDescent="0.3">
      <c r="A1145" s="116"/>
      <c r="B1145" s="121" t="s">
        <v>93</v>
      </c>
      <c r="C1145" s="120" t="s">
        <v>5</v>
      </c>
      <c r="D1145" s="119" t="s">
        <v>95</v>
      </c>
      <c r="E1145" s="116"/>
      <c r="F1145" s="118">
        <v>45.5</v>
      </c>
      <c r="G1145" s="116"/>
      <c r="H1145" s="116"/>
      <c r="I1145" s="116"/>
      <c r="J1145" s="116"/>
    </row>
    <row r="1146" spans="1:10" ht="40.5" x14ac:dyDescent="0.3">
      <c r="A1146" s="115" t="s">
        <v>179</v>
      </c>
      <c r="B1146" s="115" t="s">
        <v>87</v>
      </c>
      <c r="C1146" s="114" t="s">
        <v>1098</v>
      </c>
      <c r="D1146" s="110" t="s">
        <v>1097</v>
      </c>
      <c r="E1146" s="113" t="s">
        <v>144</v>
      </c>
      <c r="F1146" s="112">
        <v>12</v>
      </c>
      <c r="G1146" s="111"/>
      <c r="H1146" s="111"/>
      <c r="I1146" s="111">
        <f t="shared" ref="I1146" si="189">(G1146+H1146)*F1146</f>
        <v>0</v>
      </c>
      <c r="J1146" s="110" t="s">
        <v>5</v>
      </c>
    </row>
    <row r="1147" spans="1:10" x14ac:dyDescent="0.3">
      <c r="A1147" s="138"/>
      <c r="B1147" s="126" t="s">
        <v>93</v>
      </c>
      <c r="C1147" s="139" t="s">
        <v>5</v>
      </c>
      <c r="D1147" s="140" t="s">
        <v>1096</v>
      </c>
      <c r="E1147" s="138"/>
      <c r="F1147" s="139" t="s">
        <v>5</v>
      </c>
      <c r="G1147" s="138"/>
      <c r="H1147" s="138"/>
      <c r="I1147" s="138"/>
      <c r="J1147" s="138"/>
    </row>
    <row r="1148" spans="1:10" x14ac:dyDescent="0.3">
      <c r="A1148" s="122"/>
      <c r="B1148" s="126" t="s">
        <v>93</v>
      </c>
      <c r="C1148" s="123" t="s">
        <v>5</v>
      </c>
      <c r="D1148" s="125" t="s">
        <v>179</v>
      </c>
      <c r="E1148" s="122"/>
      <c r="F1148" s="124">
        <v>12</v>
      </c>
      <c r="G1148" s="122"/>
      <c r="H1148" s="122"/>
      <c r="I1148" s="122"/>
      <c r="J1148" s="122"/>
    </row>
    <row r="1149" spans="1:10" x14ac:dyDescent="0.3">
      <c r="A1149" s="116"/>
      <c r="B1149" s="121" t="s">
        <v>93</v>
      </c>
      <c r="C1149" s="120" t="s">
        <v>5</v>
      </c>
      <c r="D1149" s="119" t="s">
        <v>95</v>
      </c>
      <c r="E1149" s="116"/>
      <c r="F1149" s="118">
        <v>12</v>
      </c>
      <c r="G1149" s="116"/>
      <c r="H1149" s="116"/>
      <c r="I1149" s="116"/>
      <c r="J1149" s="116"/>
    </row>
    <row r="1150" spans="1:10" ht="27" x14ac:dyDescent="0.3">
      <c r="A1150" s="115" t="s">
        <v>127</v>
      </c>
      <c r="B1150" s="115" t="s">
        <v>87</v>
      </c>
      <c r="C1150" s="114" t="s">
        <v>1095</v>
      </c>
      <c r="D1150" s="110" t="s">
        <v>1094</v>
      </c>
      <c r="E1150" s="113" t="s">
        <v>144</v>
      </c>
      <c r="F1150" s="112">
        <v>28.5</v>
      </c>
      <c r="G1150" s="111"/>
      <c r="H1150" s="111"/>
      <c r="I1150" s="111">
        <f t="shared" ref="I1150" si="190">(G1150+H1150)*F1150</f>
        <v>0</v>
      </c>
      <c r="J1150" s="110" t="s">
        <v>5</v>
      </c>
    </row>
    <row r="1151" spans="1:10" x14ac:dyDescent="0.3">
      <c r="A1151" s="138"/>
      <c r="B1151" s="126" t="s">
        <v>93</v>
      </c>
      <c r="C1151" s="139" t="s">
        <v>5</v>
      </c>
      <c r="D1151" s="140" t="s">
        <v>1093</v>
      </c>
      <c r="E1151" s="138"/>
      <c r="F1151" s="139" t="s">
        <v>5</v>
      </c>
      <c r="G1151" s="138"/>
      <c r="H1151" s="138"/>
      <c r="I1151" s="138"/>
      <c r="J1151" s="138"/>
    </row>
    <row r="1152" spans="1:10" x14ac:dyDescent="0.3">
      <c r="A1152" s="122"/>
      <c r="B1152" s="126" t="s">
        <v>93</v>
      </c>
      <c r="C1152" s="123" t="s">
        <v>5</v>
      </c>
      <c r="D1152" s="125" t="s">
        <v>166</v>
      </c>
      <c r="E1152" s="122"/>
      <c r="F1152" s="124">
        <v>19</v>
      </c>
      <c r="G1152" s="122"/>
      <c r="H1152" s="122"/>
      <c r="I1152" s="122"/>
      <c r="J1152" s="122"/>
    </row>
    <row r="1153" spans="1:10" x14ac:dyDescent="0.3">
      <c r="A1153" s="138"/>
      <c r="B1153" s="126" t="s">
        <v>93</v>
      </c>
      <c r="C1153" s="139" t="s">
        <v>5</v>
      </c>
      <c r="D1153" s="140" t="s">
        <v>1092</v>
      </c>
      <c r="E1153" s="138"/>
      <c r="F1153" s="139" t="s">
        <v>5</v>
      </c>
      <c r="G1153" s="138"/>
      <c r="H1153" s="138"/>
      <c r="I1153" s="138"/>
      <c r="J1153" s="138"/>
    </row>
    <row r="1154" spans="1:10" x14ac:dyDescent="0.3">
      <c r="A1154" s="122"/>
      <c r="B1154" s="126" t="s">
        <v>93</v>
      </c>
      <c r="C1154" s="123" t="s">
        <v>5</v>
      </c>
      <c r="D1154" s="125" t="s">
        <v>1064</v>
      </c>
      <c r="E1154" s="122"/>
      <c r="F1154" s="124">
        <v>9.5</v>
      </c>
      <c r="G1154" s="122"/>
      <c r="H1154" s="122"/>
      <c r="I1154" s="122"/>
      <c r="J1154" s="122"/>
    </row>
    <row r="1155" spans="1:10" x14ac:dyDescent="0.3">
      <c r="A1155" s="116"/>
      <c r="B1155" s="121" t="s">
        <v>93</v>
      </c>
      <c r="C1155" s="120" t="s">
        <v>5</v>
      </c>
      <c r="D1155" s="119" t="s">
        <v>95</v>
      </c>
      <c r="E1155" s="116"/>
      <c r="F1155" s="118">
        <v>28.5</v>
      </c>
      <c r="G1155" s="116"/>
      <c r="H1155" s="116"/>
      <c r="I1155" s="116"/>
      <c r="J1155" s="116"/>
    </row>
    <row r="1156" spans="1:10" ht="27" x14ac:dyDescent="0.3">
      <c r="A1156" s="115" t="s">
        <v>136</v>
      </c>
      <c r="B1156" s="115" t="s">
        <v>87</v>
      </c>
      <c r="C1156" s="114" t="s">
        <v>1091</v>
      </c>
      <c r="D1156" s="110" t="s">
        <v>1090</v>
      </c>
      <c r="E1156" s="113" t="s">
        <v>144</v>
      </c>
      <c r="F1156" s="112">
        <v>7</v>
      </c>
      <c r="G1156" s="111"/>
      <c r="H1156" s="111"/>
      <c r="I1156" s="111">
        <f t="shared" ref="I1156" si="191">(G1156+H1156)*F1156</f>
        <v>0</v>
      </c>
      <c r="J1156" s="110" t="s">
        <v>5</v>
      </c>
    </row>
    <row r="1157" spans="1:10" x14ac:dyDescent="0.3">
      <c r="A1157" s="138"/>
      <c r="B1157" s="126" t="s">
        <v>93</v>
      </c>
      <c r="C1157" s="139" t="s">
        <v>5</v>
      </c>
      <c r="D1157" s="140" t="s">
        <v>1087</v>
      </c>
      <c r="E1157" s="138"/>
      <c r="F1157" s="139" t="s">
        <v>5</v>
      </c>
      <c r="G1157" s="138"/>
      <c r="H1157" s="138"/>
      <c r="I1157" s="138"/>
      <c r="J1157" s="138"/>
    </row>
    <row r="1158" spans="1:10" x14ac:dyDescent="0.3">
      <c r="A1158" s="122"/>
      <c r="B1158" s="126" t="s">
        <v>93</v>
      </c>
      <c r="C1158" s="123" t="s">
        <v>5</v>
      </c>
      <c r="D1158" s="125" t="s">
        <v>1081</v>
      </c>
      <c r="E1158" s="122"/>
      <c r="F1158" s="124">
        <v>7</v>
      </c>
      <c r="G1158" s="122"/>
      <c r="H1158" s="122"/>
      <c r="I1158" s="122"/>
      <c r="J1158" s="122"/>
    </row>
    <row r="1159" spans="1:10" x14ac:dyDescent="0.3">
      <c r="A1159" s="116"/>
      <c r="B1159" s="121" t="s">
        <v>93</v>
      </c>
      <c r="C1159" s="120" t="s">
        <v>5</v>
      </c>
      <c r="D1159" s="119" t="s">
        <v>95</v>
      </c>
      <c r="E1159" s="116"/>
      <c r="F1159" s="118">
        <v>7</v>
      </c>
      <c r="G1159" s="116"/>
      <c r="H1159" s="116"/>
      <c r="I1159" s="116"/>
      <c r="J1159" s="116"/>
    </row>
    <row r="1160" spans="1:10" ht="27" x14ac:dyDescent="0.3">
      <c r="A1160" s="115" t="s">
        <v>308</v>
      </c>
      <c r="B1160" s="115" t="s">
        <v>87</v>
      </c>
      <c r="C1160" s="114" t="s">
        <v>1089</v>
      </c>
      <c r="D1160" s="110" t="s">
        <v>1088</v>
      </c>
      <c r="E1160" s="113" t="s">
        <v>144</v>
      </c>
      <c r="F1160" s="112">
        <v>25.25</v>
      </c>
      <c r="G1160" s="111"/>
      <c r="H1160" s="111"/>
      <c r="I1160" s="111">
        <f t="shared" ref="I1160" si="192">(G1160+H1160)*F1160</f>
        <v>0</v>
      </c>
      <c r="J1160" s="110" t="s">
        <v>5</v>
      </c>
    </row>
    <row r="1161" spans="1:10" x14ac:dyDescent="0.3">
      <c r="A1161" s="138"/>
      <c r="B1161" s="126" t="s">
        <v>93</v>
      </c>
      <c r="C1161" s="139" t="s">
        <v>5</v>
      </c>
      <c r="D1161" s="140" t="s">
        <v>1087</v>
      </c>
      <c r="E1161" s="138"/>
      <c r="F1161" s="139" t="s">
        <v>5</v>
      </c>
      <c r="G1161" s="138"/>
      <c r="H1161" s="138"/>
      <c r="I1161" s="138"/>
      <c r="J1161" s="138"/>
    </row>
    <row r="1162" spans="1:10" x14ac:dyDescent="0.3">
      <c r="A1162" s="122"/>
      <c r="B1162" s="126" t="s">
        <v>93</v>
      </c>
      <c r="C1162" s="123" t="s">
        <v>5</v>
      </c>
      <c r="D1162" s="125" t="s">
        <v>1081</v>
      </c>
      <c r="E1162" s="122"/>
      <c r="F1162" s="124">
        <v>7</v>
      </c>
      <c r="G1162" s="122"/>
      <c r="H1162" s="122"/>
      <c r="I1162" s="122"/>
      <c r="J1162" s="122"/>
    </row>
    <row r="1163" spans="1:10" x14ac:dyDescent="0.3">
      <c r="A1163" s="138"/>
      <c r="B1163" s="126" t="s">
        <v>93</v>
      </c>
      <c r="C1163" s="139" t="s">
        <v>5</v>
      </c>
      <c r="D1163" s="140" t="s">
        <v>1086</v>
      </c>
      <c r="E1163" s="138"/>
      <c r="F1163" s="139" t="s">
        <v>5</v>
      </c>
      <c r="G1163" s="138"/>
      <c r="H1163" s="138"/>
      <c r="I1163" s="138"/>
      <c r="J1163" s="138"/>
    </row>
    <row r="1164" spans="1:10" x14ac:dyDescent="0.3">
      <c r="A1164" s="122"/>
      <c r="B1164" s="126" t="s">
        <v>93</v>
      </c>
      <c r="C1164" s="123" t="s">
        <v>5</v>
      </c>
      <c r="D1164" s="125" t="s">
        <v>1085</v>
      </c>
      <c r="E1164" s="122"/>
      <c r="F1164" s="124">
        <v>18.25</v>
      </c>
      <c r="G1164" s="122"/>
      <c r="H1164" s="122"/>
      <c r="I1164" s="122"/>
      <c r="J1164" s="122"/>
    </row>
    <row r="1165" spans="1:10" x14ac:dyDescent="0.3">
      <c r="A1165" s="116"/>
      <c r="B1165" s="121" t="s">
        <v>93</v>
      </c>
      <c r="C1165" s="120" t="s">
        <v>5</v>
      </c>
      <c r="D1165" s="119" t="s">
        <v>95</v>
      </c>
      <c r="E1165" s="116"/>
      <c r="F1165" s="118">
        <v>25.25</v>
      </c>
      <c r="G1165" s="116"/>
      <c r="H1165" s="116"/>
      <c r="I1165" s="116"/>
      <c r="J1165" s="116"/>
    </row>
    <row r="1166" spans="1:10" ht="40.5" x14ac:dyDescent="0.3">
      <c r="A1166" s="115" t="s">
        <v>96</v>
      </c>
      <c r="B1166" s="115" t="s">
        <v>87</v>
      </c>
      <c r="C1166" s="114" t="s">
        <v>1084</v>
      </c>
      <c r="D1166" s="110" t="s">
        <v>1083</v>
      </c>
      <c r="E1166" s="113" t="s">
        <v>144</v>
      </c>
      <c r="F1166" s="112">
        <v>7</v>
      </c>
      <c r="G1166" s="111"/>
      <c r="H1166" s="111"/>
      <c r="I1166" s="111">
        <f t="shared" ref="I1166" si="193">(G1166+H1166)*F1166</f>
        <v>0</v>
      </c>
      <c r="J1166" s="110" t="s">
        <v>5</v>
      </c>
    </row>
    <row r="1167" spans="1:10" x14ac:dyDescent="0.3">
      <c r="A1167" s="138"/>
      <c r="B1167" s="126" t="s">
        <v>93</v>
      </c>
      <c r="C1167" s="139" t="s">
        <v>5</v>
      </c>
      <c r="D1167" s="140" t="s">
        <v>1082</v>
      </c>
      <c r="E1167" s="138"/>
      <c r="F1167" s="139" t="s">
        <v>5</v>
      </c>
      <c r="G1167" s="138"/>
      <c r="H1167" s="138"/>
      <c r="I1167" s="138"/>
      <c r="J1167" s="138"/>
    </row>
    <row r="1168" spans="1:10" x14ac:dyDescent="0.3">
      <c r="A1168" s="122"/>
      <c r="B1168" s="126" t="s">
        <v>93</v>
      </c>
      <c r="C1168" s="123" t="s">
        <v>5</v>
      </c>
      <c r="D1168" s="125" t="s">
        <v>1081</v>
      </c>
      <c r="E1168" s="122"/>
      <c r="F1168" s="124">
        <v>7</v>
      </c>
      <c r="G1168" s="122"/>
      <c r="H1168" s="122"/>
      <c r="I1168" s="122"/>
      <c r="J1168" s="122"/>
    </row>
    <row r="1169" spans="1:10" x14ac:dyDescent="0.3">
      <c r="A1169" s="116"/>
      <c r="B1169" s="121" t="s">
        <v>93</v>
      </c>
      <c r="C1169" s="120" t="s">
        <v>5</v>
      </c>
      <c r="D1169" s="119" t="s">
        <v>95</v>
      </c>
      <c r="E1169" s="116"/>
      <c r="F1169" s="118">
        <v>7</v>
      </c>
      <c r="G1169" s="116"/>
      <c r="H1169" s="116"/>
      <c r="I1169" s="116"/>
      <c r="J1169" s="116"/>
    </row>
    <row r="1170" spans="1:10" ht="27" x14ac:dyDescent="0.3">
      <c r="A1170" s="115" t="s">
        <v>251</v>
      </c>
      <c r="B1170" s="115" t="s">
        <v>87</v>
      </c>
      <c r="C1170" s="114" t="s">
        <v>1080</v>
      </c>
      <c r="D1170" s="110" t="s">
        <v>1079</v>
      </c>
      <c r="E1170" s="113" t="s">
        <v>144</v>
      </c>
      <c r="F1170" s="112">
        <v>61</v>
      </c>
      <c r="G1170" s="111"/>
      <c r="H1170" s="111"/>
      <c r="I1170" s="111">
        <f t="shared" ref="I1170" si="194">(G1170+H1170)*F1170</f>
        <v>0</v>
      </c>
      <c r="J1170" s="110" t="s">
        <v>5</v>
      </c>
    </row>
    <row r="1171" spans="1:10" x14ac:dyDescent="0.3">
      <c r="A1171" s="122"/>
      <c r="B1171" s="126" t="s">
        <v>93</v>
      </c>
      <c r="C1171" s="123" t="s">
        <v>5</v>
      </c>
      <c r="D1171" s="125" t="s">
        <v>1078</v>
      </c>
      <c r="E1171" s="122"/>
      <c r="F1171" s="124">
        <v>61</v>
      </c>
      <c r="G1171" s="122"/>
      <c r="H1171" s="122"/>
      <c r="I1171" s="122"/>
      <c r="J1171" s="122"/>
    </row>
    <row r="1172" spans="1:10" x14ac:dyDescent="0.3">
      <c r="A1172" s="116"/>
      <c r="B1172" s="121" t="s">
        <v>93</v>
      </c>
      <c r="C1172" s="120" t="s">
        <v>5</v>
      </c>
      <c r="D1172" s="119" t="s">
        <v>95</v>
      </c>
      <c r="E1172" s="116"/>
      <c r="F1172" s="118">
        <v>61</v>
      </c>
      <c r="G1172" s="116"/>
      <c r="H1172" s="116"/>
      <c r="I1172" s="116"/>
      <c r="J1172" s="116"/>
    </row>
    <row r="1173" spans="1:10" ht="27" x14ac:dyDescent="0.3">
      <c r="A1173" s="115" t="s">
        <v>247</v>
      </c>
      <c r="B1173" s="115" t="s">
        <v>87</v>
      </c>
      <c r="C1173" s="114" t="s">
        <v>1077</v>
      </c>
      <c r="D1173" s="110" t="s">
        <v>1076</v>
      </c>
      <c r="E1173" s="113" t="s">
        <v>144</v>
      </c>
      <c r="F1173" s="112">
        <v>56</v>
      </c>
      <c r="G1173" s="111"/>
      <c r="H1173" s="111"/>
      <c r="I1173" s="111">
        <f t="shared" ref="I1173" si="195">(G1173+H1173)*F1173</f>
        <v>0</v>
      </c>
      <c r="J1173" s="110" t="s">
        <v>5</v>
      </c>
    </row>
    <row r="1174" spans="1:10" x14ac:dyDescent="0.3">
      <c r="A1174" s="122"/>
      <c r="B1174" s="126" t="s">
        <v>93</v>
      </c>
      <c r="C1174" s="123" t="s">
        <v>5</v>
      </c>
      <c r="D1174" s="125" t="s">
        <v>333</v>
      </c>
      <c r="E1174" s="122"/>
      <c r="F1174" s="124">
        <v>56</v>
      </c>
      <c r="G1174" s="122"/>
      <c r="H1174" s="122"/>
      <c r="I1174" s="122"/>
      <c r="J1174" s="122"/>
    </row>
    <row r="1175" spans="1:10" x14ac:dyDescent="0.3">
      <c r="A1175" s="116"/>
      <c r="B1175" s="121" t="s">
        <v>93</v>
      </c>
      <c r="C1175" s="120" t="s">
        <v>5</v>
      </c>
      <c r="D1175" s="119" t="s">
        <v>95</v>
      </c>
      <c r="E1175" s="116"/>
      <c r="F1175" s="118">
        <v>56</v>
      </c>
      <c r="G1175" s="116"/>
      <c r="H1175" s="116"/>
      <c r="I1175" s="116"/>
      <c r="J1175" s="116"/>
    </row>
    <row r="1176" spans="1:10" ht="27" x14ac:dyDescent="0.3">
      <c r="A1176" s="115" t="s">
        <v>74</v>
      </c>
      <c r="B1176" s="115" t="s">
        <v>87</v>
      </c>
      <c r="C1176" s="114" t="s">
        <v>1075</v>
      </c>
      <c r="D1176" s="110" t="s">
        <v>1074</v>
      </c>
      <c r="E1176" s="113" t="s">
        <v>144</v>
      </c>
      <c r="F1176" s="112">
        <v>37.4</v>
      </c>
      <c r="G1176" s="111"/>
      <c r="H1176" s="111"/>
      <c r="I1176" s="111">
        <f t="shared" ref="I1176" si="196">(G1176+H1176)*F1176</f>
        <v>0</v>
      </c>
      <c r="J1176" s="110" t="s">
        <v>5</v>
      </c>
    </row>
    <row r="1177" spans="1:10" x14ac:dyDescent="0.3">
      <c r="A1177" s="138"/>
      <c r="B1177" s="126" t="s">
        <v>93</v>
      </c>
      <c r="C1177" s="139" t="s">
        <v>5</v>
      </c>
      <c r="D1177" s="140" t="s">
        <v>1073</v>
      </c>
      <c r="E1177" s="138"/>
      <c r="F1177" s="139" t="s">
        <v>5</v>
      </c>
      <c r="G1177" s="138"/>
      <c r="H1177" s="138"/>
      <c r="I1177" s="138"/>
      <c r="J1177" s="138"/>
    </row>
    <row r="1178" spans="1:10" x14ac:dyDescent="0.3">
      <c r="A1178" s="122"/>
      <c r="B1178" s="126" t="s">
        <v>93</v>
      </c>
      <c r="C1178" s="123" t="s">
        <v>5</v>
      </c>
      <c r="D1178" s="125" t="s">
        <v>1072</v>
      </c>
      <c r="E1178" s="122"/>
      <c r="F1178" s="124">
        <v>23.1</v>
      </c>
      <c r="G1178" s="122"/>
      <c r="H1178" s="122"/>
      <c r="I1178" s="122"/>
      <c r="J1178" s="122"/>
    </row>
    <row r="1179" spans="1:10" x14ac:dyDescent="0.3">
      <c r="A1179" s="138"/>
      <c r="B1179" s="126" t="s">
        <v>93</v>
      </c>
      <c r="C1179" s="139" t="s">
        <v>5</v>
      </c>
      <c r="D1179" s="140" t="s">
        <v>1071</v>
      </c>
      <c r="E1179" s="138"/>
      <c r="F1179" s="139" t="s">
        <v>5</v>
      </c>
      <c r="G1179" s="138"/>
      <c r="H1179" s="138"/>
      <c r="I1179" s="138"/>
      <c r="J1179" s="138"/>
    </row>
    <row r="1180" spans="1:10" x14ac:dyDescent="0.3">
      <c r="A1180" s="122"/>
      <c r="B1180" s="126" t="s">
        <v>93</v>
      </c>
      <c r="C1180" s="123" t="s">
        <v>5</v>
      </c>
      <c r="D1180" s="125" t="s">
        <v>1070</v>
      </c>
      <c r="E1180" s="122"/>
      <c r="F1180" s="124">
        <v>2.5499999999999998</v>
      </c>
      <c r="G1180" s="122"/>
      <c r="H1180" s="122"/>
      <c r="I1180" s="122"/>
      <c r="J1180" s="122"/>
    </row>
    <row r="1181" spans="1:10" x14ac:dyDescent="0.3">
      <c r="A1181" s="138"/>
      <c r="B1181" s="126" t="s">
        <v>93</v>
      </c>
      <c r="C1181" s="139" t="s">
        <v>5</v>
      </c>
      <c r="D1181" s="140" t="s">
        <v>1069</v>
      </c>
      <c r="E1181" s="138"/>
      <c r="F1181" s="139" t="s">
        <v>5</v>
      </c>
      <c r="G1181" s="138"/>
      <c r="H1181" s="138"/>
      <c r="I1181" s="138"/>
      <c r="J1181" s="138"/>
    </row>
    <row r="1182" spans="1:10" x14ac:dyDescent="0.3">
      <c r="A1182" s="122"/>
      <c r="B1182" s="126" t="s">
        <v>93</v>
      </c>
      <c r="C1182" s="123" t="s">
        <v>5</v>
      </c>
      <c r="D1182" s="125" t="s">
        <v>1068</v>
      </c>
      <c r="E1182" s="122"/>
      <c r="F1182" s="124">
        <v>1.35</v>
      </c>
      <c r="G1182" s="122"/>
      <c r="H1182" s="122"/>
      <c r="I1182" s="122"/>
      <c r="J1182" s="122"/>
    </row>
    <row r="1183" spans="1:10" x14ac:dyDescent="0.3">
      <c r="A1183" s="138"/>
      <c r="B1183" s="126" t="s">
        <v>93</v>
      </c>
      <c r="C1183" s="139" t="s">
        <v>5</v>
      </c>
      <c r="D1183" s="140" t="s">
        <v>1067</v>
      </c>
      <c r="E1183" s="138"/>
      <c r="F1183" s="139" t="s">
        <v>5</v>
      </c>
      <c r="G1183" s="138"/>
      <c r="H1183" s="138"/>
      <c r="I1183" s="138"/>
      <c r="J1183" s="138"/>
    </row>
    <row r="1184" spans="1:10" x14ac:dyDescent="0.3">
      <c r="A1184" s="122"/>
      <c r="B1184" s="126" t="s">
        <v>93</v>
      </c>
      <c r="C1184" s="123" t="s">
        <v>5</v>
      </c>
      <c r="D1184" s="125" t="s">
        <v>1066</v>
      </c>
      <c r="E1184" s="122"/>
      <c r="F1184" s="124">
        <v>0.9</v>
      </c>
      <c r="G1184" s="122"/>
      <c r="H1184" s="122"/>
      <c r="I1184" s="122"/>
      <c r="J1184" s="122"/>
    </row>
    <row r="1185" spans="1:10" x14ac:dyDescent="0.3">
      <c r="A1185" s="138"/>
      <c r="B1185" s="126" t="s">
        <v>93</v>
      </c>
      <c r="C1185" s="139" t="s">
        <v>5</v>
      </c>
      <c r="D1185" s="140" t="s">
        <v>1065</v>
      </c>
      <c r="E1185" s="138"/>
      <c r="F1185" s="139" t="s">
        <v>5</v>
      </c>
      <c r="G1185" s="138"/>
      <c r="H1185" s="138"/>
      <c r="I1185" s="138"/>
      <c r="J1185" s="138"/>
    </row>
    <row r="1186" spans="1:10" x14ac:dyDescent="0.3">
      <c r="A1186" s="122"/>
      <c r="B1186" s="126" t="s">
        <v>93</v>
      </c>
      <c r="C1186" s="123" t="s">
        <v>5</v>
      </c>
      <c r="D1186" s="125" t="s">
        <v>1064</v>
      </c>
      <c r="E1186" s="122"/>
      <c r="F1186" s="124">
        <v>9.5</v>
      </c>
      <c r="G1186" s="122"/>
      <c r="H1186" s="122"/>
      <c r="I1186" s="122"/>
      <c r="J1186" s="122"/>
    </row>
    <row r="1187" spans="1:10" x14ac:dyDescent="0.3">
      <c r="A1187" s="116"/>
      <c r="B1187" s="121" t="s">
        <v>93</v>
      </c>
      <c r="C1187" s="120" t="s">
        <v>5</v>
      </c>
      <c r="D1187" s="119" t="s">
        <v>95</v>
      </c>
      <c r="E1187" s="116"/>
      <c r="F1187" s="118">
        <v>37.4</v>
      </c>
      <c r="G1187" s="116"/>
      <c r="H1187" s="116"/>
      <c r="I1187" s="116"/>
      <c r="J1187" s="116"/>
    </row>
    <row r="1188" spans="1:10" ht="27" x14ac:dyDescent="0.3">
      <c r="A1188" s="115" t="s">
        <v>75</v>
      </c>
      <c r="B1188" s="115" t="s">
        <v>87</v>
      </c>
      <c r="C1188" s="114" t="s">
        <v>1063</v>
      </c>
      <c r="D1188" s="110" t="s">
        <v>1062</v>
      </c>
      <c r="E1188" s="113" t="s">
        <v>144</v>
      </c>
      <c r="F1188" s="112">
        <v>33</v>
      </c>
      <c r="G1188" s="111"/>
      <c r="H1188" s="111"/>
      <c r="I1188" s="111">
        <f t="shared" ref="I1188" si="197">(G1188+H1188)*F1188</f>
        <v>0</v>
      </c>
      <c r="J1188" s="110" t="s">
        <v>5</v>
      </c>
    </row>
    <row r="1189" spans="1:10" x14ac:dyDescent="0.3">
      <c r="A1189" s="138"/>
      <c r="B1189" s="126" t="s">
        <v>93</v>
      </c>
      <c r="C1189" s="139" t="s">
        <v>5</v>
      </c>
      <c r="D1189" s="140" t="s">
        <v>1061</v>
      </c>
      <c r="E1189" s="138"/>
      <c r="F1189" s="139" t="s">
        <v>5</v>
      </c>
      <c r="G1189" s="138"/>
      <c r="H1189" s="138"/>
      <c r="I1189" s="138"/>
      <c r="J1189" s="138"/>
    </row>
    <row r="1190" spans="1:10" x14ac:dyDescent="0.3">
      <c r="A1190" s="122"/>
      <c r="B1190" s="126" t="s">
        <v>93</v>
      </c>
      <c r="C1190" s="123" t="s">
        <v>5</v>
      </c>
      <c r="D1190" s="125" t="s">
        <v>1060</v>
      </c>
      <c r="E1190" s="122"/>
      <c r="F1190" s="124">
        <v>19.2</v>
      </c>
      <c r="G1190" s="122"/>
      <c r="H1190" s="122"/>
      <c r="I1190" s="122"/>
      <c r="J1190" s="122"/>
    </row>
    <row r="1191" spans="1:10" x14ac:dyDescent="0.3">
      <c r="A1191" s="138"/>
      <c r="B1191" s="126" t="s">
        <v>93</v>
      </c>
      <c r="C1191" s="139" t="s">
        <v>5</v>
      </c>
      <c r="D1191" s="140" t="s">
        <v>1059</v>
      </c>
      <c r="E1191" s="138"/>
      <c r="F1191" s="139" t="s">
        <v>5</v>
      </c>
      <c r="G1191" s="138"/>
      <c r="H1191" s="138"/>
      <c r="I1191" s="138"/>
      <c r="J1191" s="138"/>
    </row>
    <row r="1192" spans="1:10" x14ac:dyDescent="0.3">
      <c r="A1192" s="122"/>
      <c r="B1192" s="126" t="s">
        <v>93</v>
      </c>
      <c r="C1192" s="123" t="s">
        <v>5</v>
      </c>
      <c r="D1192" s="125" t="s">
        <v>1058</v>
      </c>
      <c r="E1192" s="122"/>
      <c r="F1192" s="124">
        <v>9.4499999999999993</v>
      </c>
      <c r="G1192" s="122"/>
      <c r="H1192" s="122"/>
      <c r="I1192" s="122"/>
      <c r="J1192" s="122"/>
    </row>
    <row r="1193" spans="1:10" x14ac:dyDescent="0.3">
      <c r="A1193" s="138"/>
      <c r="B1193" s="126" t="s">
        <v>93</v>
      </c>
      <c r="C1193" s="139" t="s">
        <v>5</v>
      </c>
      <c r="D1193" s="140" t="s">
        <v>1057</v>
      </c>
      <c r="E1193" s="138"/>
      <c r="F1193" s="139" t="s">
        <v>5</v>
      </c>
      <c r="G1193" s="138"/>
      <c r="H1193" s="138"/>
      <c r="I1193" s="138"/>
      <c r="J1193" s="138"/>
    </row>
    <row r="1194" spans="1:10" x14ac:dyDescent="0.3">
      <c r="A1194" s="122"/>
      <c r="B1194" s="126" t="s">
        <v>93</v>
      </c>
      <c r="C1194" s="123" t="s">
        <v>5</v>
      </c>
      <c r="D1194" s="125" t="s">
        <v>1056</v>
      </c>
      <c r="E1194" s="122"/>
      <c r="F1194" s="124">
        <v>1.85</v>
      </c>
      <c r="G1194" s="122"/>
      <c r="H1194" s="122"/>
      <c r="I1194" s="122"/>
      <c r="J1194" s="122"/>
    </row>
    <row r="1195" spans="1:10" x14ac:dyDescent="0.3">
      <c r="A1195" s="138"/>
      <c r="B1195" s="126" t="s">
        <v>93</v>
      </c>
      <c r="C1195" s="139" t="s">
        <v>5</v>
      </c>
      <c r="D1195" s="140" t="s">
        <v>1055</v>
      </c>
      <c r="E1195" s="138"/>
      <c r="F1195" s="139" t="s">
        <v>5</v>
      </c>
      <c r="G1195" s="138"/>
      <c r="H1195" s="138"/>
      <c r="I1195" s="138"/>
      <c r="J1195" s="138"/>
    </row>
    <row r="1196" spans="1:10" x14ac:dyDescent="0.3">
      <c r="A1196" s="122"/>
      <c r="B1196" s="126" t="s">
        <v>93</v>
      </c>
      <c r="C1196" s="123" t="s">
        <v>5</v>
      </c>
      <c r="D1196" s="125" t="s">
        <v>1054</v>
      </c>
      <c r="E1196" s="122"/>
      <c r="F1196" s="124">
        <v>1.2</v>
      </c>
      <c r="G1196" s="122"/>
      <c r="H1196" s="122"/>
      <c r="I1196" s="122"/>
      <c r="J1196" s="122"/>
    </row>
    <row r="1197" spans="1:10" x14ac:dyDescent="0.3">
      <c r="A1197" s="138"/>
      <c r="B1197" s="126" t="s">
        <v>93</v>
      </c>
      <c r="C1197" s="139" t="s">
        <v>5</v>
      </c>
      <c r="D1197" s="140" t="s">
        <v>1053</v>
      </c>
      <c r="E1197" s="138"/>
      <c r="F1197" s="139" t="s">
        <v>5</v>
      </c>
      <c r="G1197" s="138"/>
      <c r="H1197" s="138"/>
      <c r="I1197" s="138"/>
      <c r="J1197" s="138"/>
    </row>
    <row r="1198" spans="1:10" x14ac:dyDescent="0.3">
      <c r="A1198" s="122"/>
      <c r="B1198" s="126" t="s">
        <v>93</v>
      </c>
      <c r="C1198" s="123" t="s">
        <v>5</v>
      </c>
      <c r="D1198" s="125" t="s">
        <v>1052</v>
      </c>
      <c r="E1198" s="122"/>
      <c r="F1198" s="124">
        <v>1.3</v>
      </c>
      <c r="G1198" s="122"/>
      <c r="H1198" s="122"/>
      <c r="I1198" s="122"/>
      <c r="J1198" s="122"/>
    </row>
    <row r="1199" spans="1:10" x14ac:dyDescent="0.3">
      <c r="A1199" s="116"/>
      <c r="B1199" s="121" t="s">
        <v>93</v>
      </c>
      <c r="C1199" s="120" t="s">
        <v>5</v>
      </c>
      <c r="D1199" s="119" t="s">
        <v>95</v>
      </c>
      <c r="E1199" s="116"/>
      <c r="F1199" s="118">
        <v>33</v>
      </c>
      <c r="G1199" s="116"/>
      <c r="H1199" s="116"/>
      <c r="I1199" s="116"/>
      <c r="J1199" s="116"/>
    </row>
    <row r="1200" spans="1:10" ht="27" x14ac:dyDescent="0.3">
      <c r="A1200" s="115" t="s">
        <v>371</v>
      </c>
      <c r="B1200" s="115" t="s">
        <v>87</v>
      </c>
      <c r="C1200" s="114" t="s">
        <v>1051</v>
      </c>
      <c r="D1200" s="110" t="s">
        <v>1050</v>
      </c>
      <c r="E1200" s="113" t="s">
        <v>144</v>
      </c>
      <c r="F1200" s="112">
        <v>0.7</v>
      </c>
      <c r="G1200" s="111"/>
      <c r="H1200" s="111"/>
      <c r="I1200" s="111">
        <f t="shared" ref="I1200" si="198">(G1200+H1200)*F1200</f>
        <v>0</v>
      </c>
      <c r="J1200" s="110" t="s">
        <v>5</v>
      </c>
    </row>
    <row r="1201" spans="1:10" x14ac:dyDescent="0.3">
      <c r="A1201" s="138"/>
      <c r="B1201" s="126" t="s">
        <v>93</v>
      </c>
      <c r="C1201" s="139" t="s">
        <v>5</v>
      </c>
      <c r="D1201" s="140" t="s">
        <v>1049</v>
      </c>
      <c r="E1201" s="138"/>
      <c r="F1201" s="139" t="s">
        <v>5</v>
      </c>
      <c r="G1201" s="138"/>
      <c r="H1201" s="138"/>
      <c r="I1201" s="138"/>
      <c r="J1201" s="138"/>
    </row>
    <row r="1202" spans="1:10" x14ac:dyDescent="0.3">
      <c r="A1202" s="122"/>
      <c r="B1202" s="126" t="s">
        <v>93</v>
      </c>
      <c r="C1202" s="123" t="s">
        <v>5</v>
      </c>
      <c r="D1202" s="125" t="s">
        <v>1048</v>
      </c>
      <c r="E1202" s="122"/>
      <c r="F1202" s="124">
        <v>0.7</v>
      </c>
      <c r="G1202" s="122"/>
      <c r="H1202" s="122"/>
      <c r="I1202" s="122"/>
      <c r="J1202" s="122"/>
    </row>
    <row r="1203" spans="1:10" x14ac:dyDescent="0.3">
      <c r="A1203" s="116"/>
      <c r="B1203" s="121" t="s">
        <v>93</v>
      </c>
      <c r="C1203" s="120" t="s">
        <v>5</v>
      </c>
      <c r="D1203" s="119" t="s">
        <v>95</v>
      </c>
      <c r="E1203" s="116"/>
      <c r="F1203" s="118">
        <v>0.7</v>
      </c>
      <c r="G1203" s="116"/>
      <c r="H1203" s="116"/>
      <c r="I1203" s="116"/>
      <c r="J1203" s="116"/>
    </row>
    <row r="1204" spans="1:10" x14ac:dyDescent="0.3">
      <c r="A1204" s="133" t="s">
        <v>92</v>
      </c>
      <c r="B1204" s="133" t="s">
        <v>150</v>
      </c>
      <c r="C1204" s="132" t="s">
        <v>1047</v>
      </c>
      <c r="D1204" s="127" t="s">
        <v>1046</v>
      </c>
      <c r="E1204" s="131" t="s">
        <v>227</v>
      </c>
      <c r="F1204" s="130">
        <v>76</v>
      </c>
      <c r="G1204" s="128"/>
      <c r="H1204" s="129"/>
      <c r="I1204" s="128">
        <f t="shared" ref="I1204" si="199">(G1204+H1204)*F1204</f>
        <v>0</v>
      </c>
      <c r="J1204" s="127" t="s">
        <v>5</v>
      </c>
    </row>
    <row r="1205" spans="1:10" x14ac:dyDescent="0.3">
      <c r="A1205" s="122"/>
      <c r="B1205" s="126" t="s">
        <v>93</v>
      </c>
      <c r="C1205" s="123" t="s">
        <v>5</v>
      </c>
      <c r="D1205" s="125" t="s">
        <v>1045</v>
      </c>
      <c r="E1205" s="122"/>
      <c r="F1205" s="124">
        <v>76</v>
      </c>
      <c r="G1205" s="122"/>
      <c r="H1205" s="122"/>
      <c r="I1205" s="122"/>
      <c r="J1205" s="122"/>
    </row>
    <row r="1206" spans="1:10" x14ac:dyDescent="0.3">
      <c r="A1206" s="116"/>
      <c r="B1206" s="121" t="s">
        <v>93</v>
      </c>
      <c r="C1206" s="120" t="s">
        <v>5</v>
      </c>
      <c r="D1206" s="119" t="s">
        <v>95</v>
      </c>
      <c r="E1206" s="116"/>
      <c r="F1206" s="118">
        <v>76</v>
      </c>
      <c r="G1206" s="116"/>
      <c r="H1206" s="116"/>
      <c r="I1206" s="116"/>
      <c r="J1206" s="116"/>
    </row>
    <row r="1207" spans="1:10" ht="27" x14ac:dyDescent="0.3">
      <c r="A1207" s="115" t="s">
        <v>171</v>
      </c>
      <c r="B1207" s="115" t="s">
        <v>87</v>
      </c>
      <c r="C1207" s="114" t="s">
        <v>1044</v>
      </c>
      <c r="D1207" s="110" t="s">
        <v>1043</v>
      </c>
      <c r="E1207" s="113" t="s">
        <v>144</v>
      </c>
      <c r="F1207" s="112">
        <v>47</v>
      </c>
      <c r="G1207" s="111"/>
      <c r="H1207" s="111"/>
      <c r="I1207" s="111">
        <f t="shared" ref="I1207" si="200">(G1207+H1207)*F1207</f>
        <v>0</v>
      </c>
      <c r="J1207" s="110" t="s">
        <v>91</v>
      </c>
    </row>
    <row r="1208" spans="1:10" x14ac:dyDescent="0.3">
      <c r="A1208" s="122"/>
      <c r="B1208" s="126" t="s">
        <v>93</v>
      </c>
      <c r="C1208" s="123" t="s">
        <v>5</v>
      </c>
      <c r="D1208" s="125" t="s">
        <v>1042</v>
      </c>
      <c r="E1208" s="122"/>
      <c r="F1208" s="124">
        <v>47</v>
      </c>
      <c r="G1208" s="122"/>
      <c r="H1208" s="122"/>
      <c r="I1208" s="122"/>
      <c r="J1208" s="122"/>
    </row>
    <row r="1209" spans="1:10" x14ac:dyDescent="0.3">
      <c r="A1209" s="116"/>
      <c r="B1209" s="121" t="s">
        <v>93</v>
      </c>
      <c r="C1209" s="120" t="s">
        <v>5</v>
      </c>
      <c r="D1209" s="119" t="s">
        <v>95</v>
      </c>
      <c r="E1209" s="116"/>
      <c r="F1209" s="118">
        <v>47</v>
      </c>
      <c r="G1209" s="116"/>
      <c r="H1209" s="116"/>
      <c r="I1209" s="116"/>
      <c r="J1209" s="116"/>
    </row>
    <row r="1210" spans="1:10" ht="27" x14ac:dyDescent="0.3">
      <c r="A1210" s="115" t="s">
        <v>163</v>
      </c>
      <c r="B1210" s="115" t="s">
        <v>87</v>
      </c>
      <c r="C1210" s="114" t="s">
        <v>1041</v>
      </c>
      <c r="D1210" s="110" t="s">
        <v>1040</v>
      </c>
      <c r="E1210" s="113" t="s">
        <v>227</v>
      </c>
      <c r="F1210" s="112">
        <v>5</v>
      </c>
      <c r="G1210" s="111"/>
      <c r="H1210" s="111"/>
      <c r="I1210" s="111">
        <f t="shared" ref="I1210" si="201">(G1210+H1210)*F1210</f>
        <v>0</v>
      </c>
      <c r="J1210" s="110" t="s">
        <v>91</v>
      </c>
    </row>
    <row r="1211" spans="1:10" x14ac:dyDescent="0.3">
      <c r="A1211" s="138"/>
      <c r="B1211" s="126" t="s">
        <v>93</v>
      </c>
      <c r="C1211" s="139" t="s">
        <v>5</v>
      </c>
      <c r="D1211" s="140" t="s">
        <v>1037</v>
      </c>
      <c r="E1211" s="138"/>
      <c r="F1211" s="139" t="s">
        <v>5</v>
      </c>
      <c r="G1211" s="138"/>
      <c r="H1211" s="138"/>
      <c r="I1211" s="138"/>
      <c r="J1211" s="138"/>
    </row>
    <row r="1212" spans="1:10" x14ac:dyDescent="0.3">
      <c r="A1212" s="122"/>
      <c r="B1212" s="126" t="s">
        <v>93</v>
      </c>
      <c r="C1212" s="123" t="s">
        <v>5</v>
      </c>
      <c r="D1212" s="125" t="s">
        <v>92</v>
      </c>
      <c r="E1212" s="122"/>
      <c r="F1212" s="124">
        <v>4</v>
      </c>
      <c r="G1212" s="122"/>
      <c r="H1212" s="122"/>
      <c r="I1212" s="122"/>
      <c r="J1212" s="122"/>
    </row>
    <row r="1213" spans="1:10" x14ac:dyDescent="0.3">
      <c r="A1213" s="138"/>
      <c r="B1213" s="126" t="s">
        <v>93</v>
      </c>
      <c r="C1213" s="139" t="s">
        <v>5</v>
      </c>
      <c r="D1213" s="140" t="s">
        <v>1035</v>
      </c>
      <c r="E1213" s="138"/>
      <c r="F1213" s="139" t="s">
        <v>5</v>
      </c>
      <c r="G1213" s="138"/>
      <c r="H1213" s="138"/>
      <c r="I1213" s="138"/>
      <c r="J1213" s="138"/>
    </row>
    <row r="1214" spans="1:10" x14ac:dyDescent="0.3">
      <c r="A1214" s="122"/>
      <c r="B1214" s="126" t="s">
        <v>93</v>
      </c>
      <c r="C1214" s="123" t="s">
        <v>5</v>
      </c>
      <c r="D1214" s="125" t="s">
        <v>74</v>
      </c>
      <c r="E1214" s="122"/>
      <c r="F1214" s="124">
        <v>1</v>
      </c>
      <c r="G1214" s="122"/>
      <c r="H1214" s="122"/>
      <c r="I1214" s="122"/>
      <c r="J1214" s="122"/>
    </row>
    <row r="1215" spans="1:10" x14ac:dyDescent="0.3">
      <c r="A1215" s="116"/>
      <c r="B1215" s="121" t="s">
        <v>93</v>
      </c>
      <c r="C1215" s="120" t="s">
        <v>5</v>
      </c>
      <c r="D1215" s="119" t="s">
        <v>95</v>
      </c>
      <c r="E1215" s="116"/>
      <c r="F1215" s="118">
        <v>5</v>
      </c>
      <c r="G1215" s="116"/>
      <c r="H1215" s="116"/>
      <c r="I1215" s="116"/>
      <c r="J1215" s="116"/>
    </row>
    <row r="1216" spans="1:10" ht="27" x14ac:dyDescent="0.3">
      <c r="A1216" s="115" t="s">
        <v>159</v>
      </c>
      <c r="B1216" s="115" t="s">
        <v>87</v>
      </c>
      <c r="C1216" s="114" t="s">
        <v>1039</v>
      </c>
      <c r="D1216" s="110" t="s">
        <v>1038</v>
      </c>
      <c r="E1216" s="113" t="s">
        <v>144</v>
      </c>
      <c r="F1216" s="112">
        <v>37.06</v>
      </c>
      <c r="G1216" s="111"/>
      <c r="H1216" s="111"/>
      <c r="I1216" s="111">
        <f t="shared" ref="I1216" si="202">(G1216+H1216)*F1216</f>
        <v>0</v>
      </c>
      <c r="J1216" s="110" t="s">
        <v>91</v>
      </c>
    </row>
    <row r="1217" spans="1:10" x14ac:dyDescent="0.3">
      <c r="A1217" s="138"/>
      <c r="B1217" s="126" t="s">
        <v>93</v>
      </c>
      <c r="C1217" s="139" t="s">
        <v>5</v>
      </c>
      <c r="D1217" s="140" t="s">
        <v>1037</v>
      </c>
      <c r="E1217" s="138"/>
      <c r="F1217" s="139" t="s">
        <v>5</v>
      </c>
      <c r="G1217" s="138"/>
      <c r="H1217" s="138"/>
      <c r="I1217" s="138"/>
      <c r="J1217" s="138"/>
    </row>
    <row r="1218" spans="1:10" x14ac:dyDescent="0.3">
      <c r="A1218" s="122"/>
      <c r="B1218" s="126" t="s">
        <v>93</v>
      </c>
      <c r="C1218" s="123" t="s">
        <v>5</v>
      </c>
      <c r="D1218" s="125" t="s">
        <v>1036</v>
      </c>
      <c r="E1218" s="122"/>
      <c r="F1218" s="124">
        <v>32.96</v>
      </c>
      <c r="G1218" s="122"/>
      <c r="H1218" s="122"/>
      <c r="I1218" s="122"/>
      <c r="J1218" s="122"/>
    </row>
    <row r="1219" spans="1:10" x14ac:dyDescent="0.3">
      <c r="A1219" s="138"/>
      <c r="B1219" s="126" t="s">
        <v>93</v>
      </c>
      <c r="C1219" s="139" t="s">
        <v>5</v>
      </c>
      <c r="D1219" s="140" t="s">
        <v>1035</v>
      </c>
      <c r="E1219" s="138"/>
      <c r="F1219" s="139" t="s">
        <v>5</v>
      </c>
      <c r="G1219" s="138"/>
      <c r="H1219" s="138"/>
      <c r="I1219" s="138"/>
      <c r="J1219" s="138"/>
    </row>
    <row r="1220" spans="1:10" x14ac:dyDescent="0.3">
      <c r="A1220" s="122"/>
      <c r="B1220" s="126" t="s">
        <v>93</v>
      </c>
      <c r="C1220" s="123" t="s">
        <v>5</v>
      </c>
      <c r="D1220" s="125" t="s">
        <v>1034</v>
      </c>
      <c r="E1220" s="122"/>
      <c r="F1220" s="124">
        <v>4.0999999999999996</v>
      </c>
      <c r="G1220" s="122"/>
      <c r="H1220" s="122"/>
      <c r="I1220" s="122"/>
      <c r="J1220" s="122"/>
    </row>
    <row r="1221" spans="1:10" x14ac:dyDescent="0.3">
      <c r="A1221" s="116"/>
      <c r="B1221" s="121" t="s">
        <v>93</v>
      </c>
      <c r="C1221" s="120" t="s">
        <v>5</v>
      </c>
      <c r="D1221" s="119" t="s">
        <v>95</v>
      </c>
      <c r="E1221" s="116"/>
      <c r="F1221" s="118">
        <v>37.06</v>
      </c>
      <c r="G1221" s="116"/>
      <c r="H1221" s="116"/>
      <c r="I1221" s="116"/>
      <c r="J1221" s="116"/>
    </row>
    <row r="1222" spans="1:10" ht="27" x14ac:dyDescent="0.3">
      <c r="A1222" s="115" t="s">
        <v>141</v>
      </c>
      <c r="B1222" s="115" t="s">
        <v>87</v>
      </c>
      <c r="C1222" s="114" t="s">
        <v>1033</v>
      </c>
      <c r="D1222" s="110" t="s">
        <v>1032</v>
      </c>
      <c r="E1222" s="113" t="s">
        <v>169</v>
      </c>
      <c r="F1222" s="112">
        <v>17.440000000000001</v>
      </c>
      <c r="G1222" s="111"/>
      <c r="H1222" s="111"/>
      <c r="I1222" s="111">
        <f t="shared" ref="I1222" si="203">(G1222+H1222)*F1222</f>
        <v>0</v>
      </c>
      <c r="J1222" s="110" t="s">
        <v>5</v>
      </c>
    </row>
    <row r="1223" spans="1:10" x14ac:dyDescent="0.3">
      <c r="A1223" s="138"/>
      <c r="B1223" s="126" t="s">
        <v>93</v>
      </c>
      <c r="C1223" s="139" t="s">
        <v>5</v>
      </c>
      <c r="D1223" s="140" t="s">
        <v>1031</v>
      </c>
      <c r="E1223" s="138"/>
      <c r="F1223" s="139" t="s">
        <v>5</v>
      </c>
      <c r="G1223" s="138"/>
      <c r="H1223" s="138"/>
      <c r="I1223" s="138"/>
      <c r="J1223" s="138"/>
    </row>
    <row r="1224" spans="1:10" x14ac:dyDescent="0.3">
      <c r="A1224" s="122"/>
      <c r="B1224" s="126" t="s">
        <v>93</v>
      </c>
      <c r="C1224" s="123" t="s">
        <v>5</v>
      </c>
      <c r="D1224" s="125" t="s">
        <v>1030</v>
      </c>
      <c r="E1224" s="122"/>
      <c r="F1224" s="124">
        <v>17.440000000000001</v>
      </c>
      <c r="G1224" s="122"/>
      <c r="H1224" s="122"/>
      <c r="I1224" s="122"/>
      <c r="J1224" s="122"/>
    </row>
    <row r="1225" spans="1:10" x14ac:dyDescent="0.3">
      <c r="A1225" s="116"/>
      <c r="B1225" s="121" t="s">
        <v>93</v>
      </c>
      <c r="C1225" s="120" t="s">
        <v>5</v>
      </c>
      <c r="D1225" s="119" t="s">
        <v>95</v>
      </c>
      <c r="E1225" s="116"/>
      <c r="F1225" s="118">
        <v>17.440000000000001</v>
      </c>
      <c r="G1225" s="116"/>
      <c r="H1225" s="116"/>
      <c r="I1225" s="116"/>
      <c r="J1225" s="116"/>
    </row>
    <row r="1226" spans="1:10" x14ac:dyDescent="0.3">
      <c r="A1226" s="115" t="s">
        <v>12</v>
      </c>
      <c r="B1226" s="115" t="s">
        <v>87</v>
      </c>
      <c r="C1226" s="114" t="s">
        <v>1029</v>
      </c>
      <c r="D1226" s="110" t="s">
        <v>1028</v>
      </c>
      <c r="E1226" s="113" t="s">
        <v>169</v>
      </c>
      <c r="F1226" s="112">
        <v>10.99</v>
      </c>
      <c r="G1226" s="111"/>
      <c r="H1226" s="111"/>
      <c r="I1226" s="111">
        <f t="shared" ref="I1226" si="204">(G1226+H1226)*F1226</f>
        <v>0</v>
      </c>
      <c r="J1226" s="110" t="s">
        <v>5</v>
      </c>
    </row>
    <row r="1227" spans="1:10" x14ac:dyDescent="0.3">
      <c r="A1227" s="138"/>
      <c r="B1227" s="126" t="s">
        <v>93</v>
      </c>
      <c r="C1227" s="139" t="s">
        <v>5</v>
      </c>
      <c r="D1227" s="140" t="s">
        <v>1027</v>
      </c>
      <c r="E1227" s="138"/>
      <c r="F1227" s="139" t="s">
        <v>5</v>
      </c>
      <c r="G1227" s="138"/>
      <c r="H1227" s="138"/>
      <c r="I1227" s="138"/>
      <c r="J1227" s="138"/>
    </row>
    <row r="1228" spans="1:10" x14ac:dyDescent="0.3">
      <c r="A1228" s="122"/>
      <c r="B1228" s="126" t="s">
        <v>93</v>
      </c>
      <c r="C1228" s="123" t="s">
        <v>5</v>
      </c>
      <c r="D1228" s="125" t="s">
        <v>1026</v>
      </c>
      <c r="E1228" s="122"/>
      <c r="F1228" s="124">
        <v>10.99</v>
      </c>
      <c r="G1228" s="122"/>
      <c r="H1228" s="122"/>
      <c r="I1228" s="122"/>
      <c r="J1228" s="122"/>
    </row>
    <row r="1229" spans="1:10" x14ac:dyDescent="0.3">
      <c r="A1229" s="116"/>
      <c r="B1229" s="121" t="s">
        <v>93</v>
      </c>
      <c r="C1229" s="120" t="s">
        <v>5</v>
      </c>
      <c r="D1229" s="119" t="s">
        <v>95</v>
      </c>
      <c r="E1229" s="116"/>
      <c r="F1229" s="118">
        <v>10.99</v>
      </c>
      <c r="G1229" s="116"/>
      <c r="H1229" s="116"/>
      <c r="I1229" s="116"/>
      <c r="J1229" s="116"/>
    </row>
    <row r="1230" spans="1:10" ht="27" x14ac:dyDescent="0.3">
      <c r="A1230" s="115" t="s">
        <v>166</v>
      </c>
      <c r="B1230" s="115" t="s">
        <v>87</v>
      </c>
      <c r="C1230" s="114" t="s">
        <v>615</v>
      </c>
      <c r="D1230" s="110" t="s">
        <v>614</v>
      </c>
      <c r="E1230" s="113" t="s">
        <v>223</v>
      </c>
      <c r="F1230" s="112">
        <v>2225.7919999999999</v>
      </c>
      <c r="G1230" s="111"/>
      <c r="H1230" s="111"/>
      <c r="I1230" s="111">
        <f t="shared" ref="I1230" si="205">(G1230+H1230)*F1230</f>
        <v>0</v>
      </c>
      <c r="J1230" s="110" t="s">
        <v>91</v>
      </c>
    </row>
    <row r="1231" spans="1:10" ht="23.45" customHeight="1" x14ac:dyDescent="0.3">
      <c r="A1231" s="152" t="s">
        <v>3269</v>
      </c>
      <c r="B1231" s="290"/>
      <c r="C1231" s="290"/>
      <c r="D1231" s="290"/>
      <c r="E1231" s="290"/>
      <c r="F1231" s="290"/>
      <c r="G1231" s="290"/>
      <c r="I1231" s="297">
        <f>I1232+I1247</f>
        <v>0</v>
      </c>
    </row>
    <row r="1232" spans="1:10" ht="18" x14ac:dyDescent="0.35">
      <c r="A1232" s="141"/>
      <c r="B1232" s="142" t="s">
        <v>69</v>
      </c>
      <c r="C1232" s="147" t="s">
        <v>84</v>
      </c>
      <c r="D1232" s="147" t="s">
        <v>85</v>
      </c>
      <c r="E1232" s="141"/>
      <c r="F1232" s="141"/>
      <c r="G1232" s="141"/>
      <c r="H1232" s="141"/>
      <c r="I1232" s="146">
        <f>I1233+I1245</f>
        <v>0</v>
      </c>
      <c r="J1232" s="141"/>
    </row>
    <row r="1233" spans="1:10" ht="15" x14ac:dyDescent="0.3">
      <c r="A1233" s="141"/>
      <c r="B1233" s="145" t="s">
        <v>69</v>
      </c>
      <c r="C1233" s="144" t="s">
        <v>308</v>
      </c>
      <c r="D1233" s="144" t="s">
        <v>307</v>
      </c>
      <c r="E1233" s="141"/>
      <c r="F1233" s="141"/>
      <c r="G1233" s="141"/>
      <c r="H1233" s="141"/>
      <c r="I1233" s="143">
        <f>SUM(I1234:I1244)</f>
        <v>0</v>
      </c>
      <c r="J1233" s="141"/>
    </row>
    <row r="1234" spans="1:10" ht="40.5" x14ac:dyDescent="0.3">
      <c r="A1234" s="115" t="s">
        <v>12</v>
      </c>
      <c r="B1234" s="115" t="s">
        <v>87</v>
      </c>
      <c r="C1234" s="114" t="s">
        <v>1135</v>
      </c>
      <c r="D1234" s="110" t="s">
        <v>1134</v>
      </c>
      <c r="E1234" s="113" t="s">
        <v>227</v>
      </c>
      <c r="F1234" s="112">
        <v>2</v>
      </c>
      <c r="G1234" s="111"/>
      <c r="H1234" s="111"/>
      <c r="I1234" s="111">
        <f t="shared" ref="I1234:I1246" si="206">(G1234+H1234)*F1234</f>
        <v>0</v>
      </c>
      <c r="J1234" s="110" t="s">
        <v>91</v>
      </c>
    </row>
    <row r="1235" spans="1:10" ht="81" x14ac:dyDescent="0.3">
      <c r="A1235" s="115" t="s">
        <v>159</v>
      </c>
      <c r="B1235" s="115" t="s">
        <v>87</v>
      </c>
      <c r="C1235" s="114" t="s">
        <v>272</v>
      </c>
      <c r="D1235" s="110" t="s">
        <v>1133</v>
      </c>
      <c r="E1235" s="113" t="s">
        <v>270</v>
      </c>
      <c r="F1235" s="112">
        <v>1</v>
      </c>
      <c r="G1235" s="111"/>
      <c r="H1235" s="111"/>
      <c r="I1235" s="111">
        <f t="shared" si="206"/>
        <v>0</v>
      </c>
      <c r="J1235" s="110" t="s">
        <v>5</v>
      </c>
    </row>
    <row r="1236" spans="1:10" ht="54" x14ac:dyDescent="0.3">
      <c r="A1236" s="115" t="s">
        <v>163</v>
      </c>
      <c r="B1236" s="115" t="s">
        <v>87</v>
      </c>
      <c r="C1236" s="114" t="s">
        <v>1132</v>
      </c>
      <c r="D1236" s="110" t="s">
        <v>1131</v>
      </c>
      <c r="E1236" s="113" t="s">
        <v>270</v>
      </c>
      <c r="F1236" s="112">
        <v>1</v>
      </c>
      <c r="G1236" s="111"/>
      <c r="H1236" s="111"/>
      <c r="I1236" s="111">
        <f t="shared" si="206"/>
        <v>0</v>
      </c>
      <c r="J1236" s="110" t="s">
        <v>5</v>
      </c>
    </row>
    <row r="1237" spans="1:10" ht="54" x14ac:dyDescent="0.3">
      <c r="A1237" s="115" t="s">
        <v>171</v>
      </c>
      <c r="B1237" s="115" t="s">
        <v>87</v>
      </c>
      <c r="C1237" s="114" t="s">
        <v>1130</v>
      </c>
      <c r="D1237" s="110" t="s">
        <v>1129</v>
      </c>
      <c r="E1237" s="113" t="s">
        <v>270</v>
      </c>
      <c r="F1237" s="112">
        <v>1</v>
      </c>
      <c r="G1237" s="111"/>
      <c r="H1237" s="111"/>
      <c r="I1237" s="111">
        <f t="shared" si="206"/>
        <v>0</v>
      </c>
      <c r="J1237" s="110" t="s">
        <v>5</v>
      </c>
    </row>
    <row r="1238" spans="1:10" ht="40.5" x14ac:dyDescent="0.3">
      <c r="A1238" s="115" t="s">
        <v>166</v>
      </c>
      <c r="B1238" s="115" t="s">
        <v>87</v>
      </c>
      <c r="C1238" s="114" t="s">
        <v>1128</v>
      </c>
      <c r="D1238" s="110" t="s">
        <v>1127</v>
      </c>
      <c r="E1238" s="113" t="s">
        <v>270</v>
      </c>
      <c r="F1238" s="112">
        <v>1</v>
      </c>
      <c r="G1238" s="111"/>
      <c r="H1238" s="111"/>
      <c r="I1238" s="111">
        <f t="shared" si="206"/>
        <v>0</v>
      </c>
      <c r="J1238" s="110" t="s">
        <v>5</v>
      </c>
    </row>
    <row r="1239" spans="1:10" ht="27" x14ac:dyDescent="0.3">
      <c r="A1239" s="115" t="s">
        <v>212</v>
      </c>
      <c r="B1239" s="115" t="s">
        <v>87</v>
      </c>
      <c r="C1239" s="114" t="s">
        <v>1126</v>
      </c>
      <c r="D1239" s="110" t="s">
        <v>1125</v>
      </c>
      <c r="E1239" s="113" t="s">
        <v>270</v>
      </c>
      <c r="F1239" s="112">
        <v>8</v>
      </c>
      <c r="G1239" s="111"/>
      <c r="H1239" s="111"/>
      <c r="I1239" s="111">
        <f t="shared" si="206"/>
        <v>0</v>
      </c>
      <c r="J1239" s="110" t="s">
        <v>5</v>
      </c>
    </row>
    <row r="1240" spans="1:10" x14ac:dyDescent="0.3">
      <c r="A1240" s="115" t="s">
        <v>11</v>
      </c>
      <c r="B1240" s="115" t="s">
        <v>87</v>
      </c>
      <c r="C1240" s="114" t="s">
        <v>1124</v>
      </c>
      <c r="D1240" s="110" t="s">
        <v>1123</v>
      </c>
      <c r="E1240" s="113" t="s">
        <v>270</v>
      </c>
      <c r="F1240" s="112">
        <v>1</v>
      </c>
      <c r="G1240" s="111"/>
      <c r="H1240" s="111"/>
      <c r="I1240" s="111">
        <f t="shared" si="206"/>
        <v>0</v>
      </c>
      <c r="J1240" s="110" t="s">
        <v>5</v>
      </c>
    </row>
    <row r="1241" spans="1:10" ht="40.5" x14ac:dyDescent="0.3">
      <c r="A1241" s="115" t="s">
        <v>203</v>
      </c>
      <c r="B1241" s="115" t="s">
        <v>87</v>
      </c>
      <c r="C1241" s="114" t="s">
        <v>1122</v>
      </c>
      <c r="D1241" s="110" t="s">
        <v>3611</v>
      </c>
      <c r="E1241" s="113" t="s">
        <v>270</v>
      </c>
      <c r="F1241" s="112">
        <v>1</v>
      </c>
      <c r="G1241" s="111"/>
      <c r="H1241" s="111"/>
      <c r="I1241" s="111">
        <f t="shared" si="206"/>
        <v>0</v>
      </c>
      <c r="J1241" s="110" t="s">
        <v>5</v>
      </c>
    </row>
    <row r="1242" spans="1:10" ht="40.5" x14ac:dyDescent="0.3">
      <c r="A1242" s="115" t="s">
        <v>437</v>
      </c>
      <c r="B1242" s="115" t="s">
        <v>87</v>
      </c>
      <c r="C1242" s="114" t="s">
        <v>1121</v>
      </c>
      <c r="D1242" s="110" t="s">
        <v>3612</v>
      </c>
      <c r="E1242" s="113" t="s">
        <v>270</v>
      </c>
      <c r="F1242" s="112">
        <v>1</v>
      </c>
      <c r="G1242" s="111"/>
      <c r="H1242" s="111"/>
      <c r="I1242" s="111">
        <f t="shared" si="206"/>
        <v>0</v>
      </c>
      <c r="J1242" s="110" t="s">
        <v>5</v>
      </c>
    </row>
    <row r="1243" spans="1:10" x14ac:dyDescent="0.3">
      <c r="A1243" s="115" t="s">
        <v>183</v>
      </c>
      <c r="B1243" s="115" t="s">
        <v>87</v>
      </c>
      <c r="C1243" s="114" t="s">
        <v>1120</v>
      </c>
      <c r="D1243" s="110" t="s">
        <v>1119</v>
      </c>
      <c r="E1243" s="113" t="s">
        <v>270</v>
      </c>
      <c r="F1243" s="112">
        <v>2</v>
      </c>
      <c r="G1243" s="111"/>
      <c r="H1243" s="111"/>
      <c r="I1243" s="111">
        <f t="shared" si="206"/>
        <v>0</v>
      </c>
      <c r="J1243" s="110" t="s">
        <v>5</v>
      </c>
    </row>
    <row r="1244" spans="1:10" ht="27" x14ac:dyDescent="0.3">
      <c r="A1244" s="115" t="s">
        <v>187</v>
      </c>
      <c r="B1244" s="115" t="s">
        <v>87</v>
      </c>
      <c r="C1244" s="114" t="s">
        <v>1118</v>
      </c>
      <c r="D1244" s="110" t="s">
        <v>1117</v>
      </c>
      <c r="E1244" s="113" t="s">
        <v>270</v>
      </c>
      <c r="F1244" s="112">
        <v>4</v>
      </c>
      <c r="G1244" s="111"/>
      <c r="H1244" s="111"/>
      <c r="I1244" s="111">
        <f t="shared" si="206"/>
        <v>0</v>
      </c>
      <c r="J1244" s="110" t="s">
        <v>5</v>
      </c>
    </row>
    <row r="1245" spans="1:10" ht="15" x14ac:dyDescent="0.3">
      <c r="A1245" s="141"/>
      <c r="B1245" s="145" t="s">
        <v>69</v>
      </c>
      <c r="C1245" s="144" t="s">
        <v>217</v>
      </c>
      <c r="D1245" s="144" t="s">
        <v>218</v>
      </c>
      <c r="E1245" s="141"/>
      <c r="F1245" s="141"/>
      <c r="G1245" s="141"/>
      <c r="H1245" s="141"/>
      <c r="I1245" s="143">
        <f>SUM(I1246)</f>
        <v>0</v>
      </c>
      <c r="J1245" s="141"/>
    </row>
    <row r="1246" spans="1:10" ht="27" x14ac:dyDescent="0.3">
      <c r="A1246" s="115" t="s">
        <v>219</v>
      </c>
      <c r="B1246" s="115" t="s">
        <v>87</v>
      </c>
      <c r="C1246" s="114" t="s">
        <v>220</v>
      </c>
      <c r="D1246" s="110" t="s">
        <v>221</v>
      </c>
      <c r="E1246" s="113" t="s">
        <v>153</v>
      </c>
      <c r="F1246" s="112">
        <v>2E-3</v>
      </c>
      <c r="G1246" s="111"/>
      <c r="H1246" s="111"/>
      <c r="I1246" s="111">
        <f t="shared" si="206"/>
        <v>0</v>
      </c>
      <c r="J1246" s="110" t="s">
        <v>91</v>
      </c>
    </row>
    <row r="1247" spans="1:10" ht="18" x14ac:dyDescent="0.35">
      <c r="A1247" s="141"/>
      <c r="B1247" s="142" t="s">
        <v>69</v>
      </c>
      <c r="C1247" s="147" t="s">
        <v>255</v>
      </c>
      <c r="D1247" s="147" t="s">
        <v>254</v>
      </c>
      <c r="E1247" s="141"/>
      <c r="F1247" s="141"/>
      <c r="G1247" s="141"/>
      <c r="H1247" s="141"/>
      <c r="I1247" s="146">
        <f>I1248</f>
        <v>0</v>
      </c>
      <c r="J1247" s="141"/>
    </row>
    <row r="1248" spans="1:10" ht="15" x14ac:dyDescent="0.3">
      <c r="A1248" s="141"/>
      <c r="B1248" s="145" t="s">
        <v>69</v>
      </c>
      <c r="C1248" s="144" t="s">
        <v>882</v>
      </c>
      <c r="D1248" s="144" t="s">
        <v>881</v>
      </c>
      <c r="E1248" s="141"/>
      <c r="F1248" s="141"/>
      <c r="G1248" s="141"/>
      <c r="H1248" s="141"/>
      <c r="I1248" s="143">
        <f>SUM(I1249:I1263)</f>
        <v>0</v>
      </c>
      <c r="J1248" s="141"/>
    </row>
    <row r="1249" spans="1:10" ht="54" x14ac:dyDescent="0.3">
      <c r="A1249" s="115" t="s">
        <v>75</v>
      </c>
      <c r="B1249" s="115" t="s">
        <v>87</v>
      </c>
      <c r="C1249" s="114" t="s">
        <v>880</v>
      </c>
      <c r="D1249" s="110" t="s">
        <v>1116</v>
      </c>
      <c r="E1249" s="113" t="s">
        <v>270</v>
      </c>
      <c r="F1249" s="112">
        <v>1</v>
      </c>
      <c r="G1249" s="111"/>
      <c r="H1249" s="111"/>
      <c r="I1249" s="111">
        <f t="shared" ref="I1249:I1263" si="207">(G1249+H1249)*F1249</f>
        <v>0</v>
      </c>
      <c r="J1249" s="110" t="s">
        <v>5</v>
      </c>
    </row>
    <row r="1250" spans="1:10" ht="54" x14ac:dyDescent="0.3">
      <c r="A1250" s="115" t="s">
        <v>149</v>
      </c>
      <c r="B1250" s="115" t="s">
        <v>87</v>
      </c>
      <c r="C1250" s="114" t="s">
        <v>858</v>
      </c>
      <c r="D1250" s="110" t="s">
        <v>3613</v>
      </c>
      <c r="E1250" s="113" t="s">
        <v>270</v>
      </c>
      <c r="F1250" s="112">
        <v>2</v>
      </c>
      <c r="G1250" s="111"/>
      <c r="H1250" s="111"/>
      <c r="I1250" s="111">
        <f t="shared" si="207"/>
        <v>0</v>
      </c>
      <c r="J1250" s="110" t="s">
        <v>5</v>
      </c>
    </row>
    <row r="1251" spans="1:10" ht="54" x14ac:dyDescent="0.3">
      <c r="A1251" s="115" t="s">
        <v>371</v>
      </c>
      <c r="B1251" s="115" t="s">
        <v>87</v>
      </c>
      <c r="C1251" s="114" t="s">
        <v>878</v>
      </c>
      <c r="D1251" s="110" t="s">
        <v>1115</v>
      </c>
      <c r="E1251" s="113" t="s">
        <v>270</v>
      </c>
      <c r="F1251" s="112">
        <v>1</v>
      </c>
      <c r="G1251" s="111"/>
      <c r="H1251" s="111"/>
      <c r="I1251" s="111">
        <f t="shared" si="207"/>
        <v>0</v>
      </c>
      <c r="J1251" s="110" t="s">
        <v>5</v>
      </c>
    </row>
    <row r="1252" spans="1:10" ht="54" x14ac:dyDescent="0.3">
      <c r="A1252" s="115" t="s">
        <v>92</v>
      </c>
      <c r="B1252" s="115" t="s">
        <v>87</v>
      </c>
      <c r="C1252" s="114" t="s">
        <v>876</v>
      </c>
      <c r="D1252" s="110" t="s">
        <v>1114</v>
      </c>
      <c r="E1252" s="113" t="s">
        <v>270</v>
      </c>
      <c r="F1252" s="112">
        <v>1</v>
      </c>
      <c r="G1252" s="111"/>
      <c r="H1252" s="111"/>
      <c r="I1252" s="111">
        <f t="shared" si="207"/>
        <v>0</v>
      </c>
      <c r="J1252" s="110" t="s">
        <v>5</v>
      </c>
    </row>
    <row r="1253" spans="1:10" ht="27" x14ac:dyDescent="0.3">
      <c r="A1253" s="115" t="s">
        <v>251</v>
      </c>
      <c r="B1253" s="115" t="s">
        <v>87</v>
      </c>
      <c r="C1253" s="114" t="s">
        <v>874</v>
      </c>
      <c r="D1253" s="110" t="s">
        <v>1113</v>
      </c>
      <c r="E1253" s="113" t="s">
        <v>270</v>
      </c>
      <c r="F1253" s="112">
        <v>1</v>
      </c>
      <c r="G1253" s="111"/>
      <c r="H1253" s="111"/>
      <c r="I1253" s="111">
        <f t="shared" si="207"/>
        <v>0</v>
      </c>
      <c r="J1253" s="110" t="s">
        <v>5</v>
      </c>
    </row>
    <row r="1254" spans="1:10" ht="27" x14ac:dyDescent="0.3">
      <c r="A1254" s="115" t="s">
        <v>247</v>
      </c>
      <c r="B1254" s="115" t="s">
        <v>87</v>
      </c>
      <c r="C1254" s="114" t="s">
        <v>872</v>
      </c>
      <c r="D1254" s="110" t="s">
        <v>1112</v>
      </c>
      <c r="E1254" s="113" t="s">
        <v>270</v>
      </c>
      <c r="F1254" s="112">
        <v>1</v>
      </c>
      <c r="G1254" s="111"/>
      <c r="H1254" s="111"/>
      <c r="I1254" s="111">
        <f t="shared" si="207"/>
        <v>0</v>
      </c>
      <c r="J1254" s="110" t="s">
        <v>5</v>
      </c>
    </row>
    <row r="1255" spans="1:10" ht="27" x14ac:dyDescent="0.3">
      <c r="A1255" s="115" t="s">
        <v>127</v>
      </c>
      <c r="B1255" s="115" t="s">
        <v>87</v>
      </c>
      <c r="C1255" s="114" t="s">
        <v>871</v>
      </c>
      <c r="D1255" s="110" t="s">
        <v>1111</v>
      </c>
      <c r="E1255" s="113" t="s">
        <v>270</v>
      </c>
      <c r="F1255" s="112">
        <v>1</v>
      </c>
      <c r="G1255" s="111"/>
      <c r="H1255" s="111"/>
      <c r="I1255" s="111">
        <f t="shared" si="207"/>
        <v>0</v>
      </c>
      <c r="J1255" s="110" t="s">
        <v>5</v>
      </c>
    </row>
    <row r="1256" spans="1:10" ht="27" x14ac:dyDescent="0.3">
      <c r="A1256" s="115" t="s">
        <v>136</v>
      </c>
      <c r="B1256" s="115" t="s">
        <v>87</v>
      </c>
      <c r="C1256" s="114" t="s">
        <v>870</v>
      </c>
      <c r="D1256" s="110" t="s">
        <v>1110</v>
      </c>
      <c r="E1256" s="113" t="s">
        <v>270</v>
      </c>
      <c r="F1256" s="112">
        <v>1</v>
      </c>
      <c r="G1256" s="111"/>
      <c r="H1256" s="111"/>
      <c r="I1256" s="111">
        <f t="shared" si="207"/>
        <v>0</v>
      </c>
      <c r="J1256" s="110" t="s">
        <v>5</v>
      </c>
    </row>
    <row r="1257" spans="1:10" ht="27" x14ac:dyDescent="0.3">
      <c r="A1257" s="115" t="s">
        <v>308</v>
      </c>
      <c r="B1257" s="115" t="s">
        <v>87</v>
      </c>
      <c r="C1257" s="114" t="s">
        <v>868</v>
      </c>
      <c r="D1257" s="110" t="s">
        <v>1109</v>
      </c>
      <c r="E1257" s="113" t="s">
        <v>270</v>
      </c>
      <c r="F1257" s="112">
        <v>1</v>
      </c>
      <c r="G1257" s="111"/>
      <c r="H1257" s="111"/>
      <c r="I1257" s="111">
        <f t="shared" si="207"/>
        <v>0</v>
      </c>
      <c r="J1257" s="110" t="s">
        <v>5</v>
      </c>
    </row>
    <row r="1258" spans="1:10" ht="40.5" x14ac:dyDescent="0.3">
      <c r="A1258" s="115" t="s">
        <v>96</v>
      </c>
      <c r="B1258" s="115" t="s">
        <v>87</v>
      </c>
      <c r="C1258" s="114" t="s">
        <v>866</v>
      </c>
      <c r="D1258" s="110" t="s">
        <v>1108</v>
      </c>
      <c r="E1258" s="113" t="s">
        <v>270</v>
      </c>
      <c r="F1258" s="112">
        <v>1</v>
      </c>
      <c r="G1258" s="111"/>
      <c r="H1258" s="111"/>
      <c r="I1258" s="111">
        <f t="shared" si="207"/>
        <v>0</v>
      </c>
      <c r="J1258" s="110" t="s">
        <v>5</v>
      </c>
    </row>
    <row r="1259" spans="1:10" ht="40.5" x14ac:dyDescent="0.3">
      <c r="A1259" s="115" t="s">
        <v>175</v>
      </c>
      <c r="B1259" s="115" t="s">
        <v>87</v>
      </c>
      <c r="C1259" s="114" t="s">
        <v>864</v>
      </c>
      <c r="D1259" s="110" t="s">
        <v>1107</v>
      </c>
      <c r="E1259" s="113" t="s">
        <v>270</v>
      </c>
      <c r="F1259" s="112">
        <v>1</v>
      </c>
      <c r="G1259" s="111"/>
      <c r="H1259" s="111"/>
      <c r="I1259" s="111">
        <f t="shared" si="207"/>
        <v>0</v>
      </c>
      <c r="J1259" s="110" t="s">
        <v>5</v>
      </c>
    </row>
    <row r="1260" spans="1:10" ht="40.5" x14ac:dyDescent="0.3">
      <c r="A1260" s="115" t="s">
        <v>179</v>
      </c>
      <c r="B1260" s="115" t="s">
        <v>87</v>
      </c>
      <c r="C1260" s="114" t="s">
        <v>862</v>
      </c>
      <c r="D1260" s="110" t="s">
        <v>1106</v>
      </c>
      <c r="E1260" s="113" t="s">
        <v>270</v>
      </c>
      <c r="F1260" s="112">
        <v>1</v>
      </c>
      <c r="G1260" s="111"/>
      <c r="H1260" s="111"/>
      <c r="I1260" s="111">
        <f t="shared" si="207"/>
        <v>0</v>
      </c>
      <c r="J1260" s="110" t="s">
        <v>5</v>
      </c>
    </row>
    <row r="1261" spans="1:10" ht="40.5" x14ac:dyDescent="0.3">
      <c r="A1261" s="115" t="s">
        <v>141</v>
      </c>
      <c r="B1261" s="115" t="s">
        <v>87</v>
      </c>
      <c r="C1261" s="114" t="s">
        <v>860</v>
      </c>
      <c r="D1261" s="110" t="s">
        <v>1105</v>
      </c>
      <c r="E1261" s="113" t="s">
        <v>270</v>
      </c>
      <c r="F1261" s="112">
        <v>1</v>
      </c>
      <c r="G1261" s="111"/>
      <c r="H1261" s="111"/>
      <c r="I1261" s="111">
        <f t="shared" si="207"/>
        <v>0</v>
      </c>
      <c r="J1261" s="110" t="s">
        <v>5</v>
      </c>
    </row>
    <row r="1262" spans="1:10" s="337" customFormat="1" ht="27" x14ac:dyDescent="0.3">
      <c r="A1262" s="115">
        <v>14</v>
      </c>
      <c r="B1262" s="115" t="s">
        <v>87</v>
      </c>
      <c r="C1262" s="114" t="s">
        <v>858</v>
      </c>
      <c r="D1262" s="110" t="s">
        <v>3614</v>
      </c>
      <c r="E1262" s="113" t="s">
        <v>270</v>
      </c>
      <c r="F1262" s="112">
        <v>4</v>
      </c>
      <c r="G1262" s="111"/>
      <c r="H1262" s="111"/>
      <c r="I1262" s="111">
        <f t="shared" ref="I1262" si="208">(G1262+H1262)*F1262</f>
        <v>0</v>
      </c>
      <c r="J1262" s="110" t="s">
        <v>5</v>
      </c>
    </row>
    <row r="1263" spans="1:10" ht="27" x14ac:dyDescent="0.3">
      <c r="A1263" s="115" t="s">
        <v>190</v>
      </c>
      <c r="B1263" s="115" t="s">
        <v>87</v>
      </c>
      <c r="C1263" s="114" t="s">
        <v>811</v>
      </c>
      <c r="D1263" s="110" t="s">
        <v>810</v>
      </c>
      <c r="E1263" s="113" t="s">
        <v>223</v>
      </c>
      <c r="F1263" s="112">
        <v>1311.4</v>
      </c>
      <c r="G1263" s="111"/>
      <c r="H1263" s="111"/>
      <c r="I1263" s="111">
        <f t="shared" si="207"/>
        <v>0</v>
      </c>
      <c r="J1263" s="110" t="s">
        <v>91</v>
      </c>
    </row>
    <row r="1264" spans="1:10" ht="25.9" customHeight="1" x14ac:dyDescent="0.3">
      <c r="A1264" s="152" t="s">
        <v>3270</v>
      </c>
      <c r="B1264" s="290"/>
      <c r="C1264" s="290"/>
      <c r="D1264" s="290"/>
      <c r="E1264" s="290"/>
      <c r="F1264" s="290"/>
      <c r="G1264" s="290"/>
      <c r="I1264" s="297">
        <f>I1265+I1667</f>
        <v>0</v>
      </c>
    </row>
    <row r="1265" spans="1:10" ht="18" x14ac:dyDescent="0.35">
      <c r="A1265" s="141"/>
      <c r="B1265" s="142" t="s">
        <v>69</v>
      </c>
      <c r="C1265" s="147" t="s">
        <v>84</v>
      </c>
      <c r="D1265" s="147" t="s">
        <v>85</v>
      </c>
      <c r="E1265" s="141"/>
      <c r="F1265" s="141"/>
      <c r="G1265" s="141"/>
      <c r="H1265" s="141"/>
      <c r="I1265" s="146">
        <f>I1266+I1665</f>
        <v>0</v>
      </c>
      <c r="J1265" s="141"/>
    </row>
    <row r="1266" spans="1:10" ht="15" x14ac:dyDescent="0.3">
      <c r="A1266" s="141"/>
      <c r="B1266" s="145" t="s">
        <v>69</v>
      </c>
      <c r="C1266" s="144" t="s">
        <v>247</v>
      </c>
      <c r="D1266" s="144" t="s">
        <v>809</v>
      </c>
      <c r="E1266" s="141"/>
      <c r="F1266" s="141"/>
      <c r="G1266" s="141"/>
      <c r="H1266" s="141"/>
      <c r="I1266" s="143">
        <f>SUM(I1267:I1658)</f>
        <v>0</v>
      </c>
      <c r="J1266" s="141"/>
    </row>
    <row r="1267" spans="1:10" ht="27" x14ac:dyDescent="0.3">
      <c r="A1267" s="115" t="s">
        <v>187</v>
      </c>
      <c r="B1267" s="115" t="s">
        <v>87</v>
      </c>
      <c r="C1267" s="114" t="s">
        <v>1598</v>
      </c>
      <c r="D1267" s="110" t="s">
        <v>1597</v>
      </c>
      <c r="E1267" s="113" t="s">
        <v>169</v>
      </c>
      <c r="F1267" s="112">
        <v>60.738</v>
      </c>
      <c r="G1267" s="111"/>
      <c r="H1267" s="111"/>
      <c r="I1267" s="111">
        <f t="shared" ref="I1267" si="209">(G1267+H1267)*F1267</f>
        <v>0</v>
      </c>
      <c r="J1267" s="110" t="s">
        <v>5</v>
      </c>
    </row>
    <row r="1268" spans="1:10" x14ac:dyDescent="0.3">
      <c r="A1268" s="138"/>
      <c r="B1268" s="126" t="s">
        <v>93</v>
      </c>
      <c r="C1268" s="139" t="s">
        <v>5</v>
      </c>
      <c r="D1268" s="140" t="s">
        <v>1596</v>
      </c>
      <c r="E1268" s="138"/>
      <c r="F1268" s="139" t="s">
        <v>5</v>
      </c>
      <c r="G1268" s="138"/>
      <c r="H1268" s="138"/>
      <c r="I1268" s="138"/>
      <c r="J1268" s="138"/>
    </row>
    <row r="1269" spans="1:10" x14ac:dyDescent="0.3">
      <c r="A1269" s="122"/>
      <c r="B1269" s="126" t="s">
        <v>93</v>
      </c>
      <c r="C1269" s="123" t="s">
        <v>5</v>
      </c>
      <c r="D1269" s="125" t="s">
        <v>1442</v>
      </c>
      <c r="E1269" s="122"/>
      <c r="F1269" s="124">
        <v>2.8079999999999998</v>
      </c>
      <c r="G1269" s="122"/>
      <c r="H1269" s="122"/>
      <c r="I1269" s="122"/>
      <c r="J1269" s="122"/>
    </row>
    <row r="1270" spans="1:10" x14ac:dyDescent="0.3">
      <c r="A1270" s="138"/>
      <c r="B1270" s="126" t="s">
        <v>93</v>
      </c>
      <c r="C1270" s="139" t="s">
        <v>5</v>
      </c>
      <c r="D1270" s="140" t="s">
        <v>1595</v>
      </c>
      <c r="E1270" s="138"/>
      <c r="F1270" s="139" t="s">
        <v>5</v>
      </c>
      <c r="G1270" s="138"/>
      <c r="H1270" s="138"/>
      <c r="I1270" s="138"/>
      <c r="J1270" s="138"/>
    </row>
    <row r="1271" spans="1:10" x14ac:dyDescent="0.3">
      <c r="A1271" s="122"/>
      <c r="B1271" s="126" t="s">
        <v>93</v>
      </c>
      <c r="C1271" s="123" t="s">
        <v>5</v>
      </c>
      <c r="D1271" s="125" t="s">
        <v>1592</v>
      </c>
      <c r="E1271" s="122"/>
      <c r="F1271" s="124">
        <v>57.93</v>
      </c>
      <c r="G1271" s="122"/>
      <c r="H1271" s="122"/>
      <c r="I1271" s="122"/>
      <c r="J1271" s="122"/>
    </row>
    <row r="1272" spans="1:10" x14ac:dyDescent="0.3">
      <c r="A1272" s="116"/>
      <c r="B1272" s="121" t="s">
        <v>93</v>
      </c>
      <c r="C1272" s="120" t="s">
        <v>5</v>
      </c>
      <c r="D1272" s="119" t="s">
        <v>95</v>
      </c>
      <c r="E1272" s="116"/>
      <c r="F1272" s="118">
        <v>60.738</v>
      </c>
      <c r="G1272" s="116"/>
      <c r="H1272" s="116"/>
      <c r="I1272" s="116"/>
      <c r="J1272" s="116"/>
    </row>
    <row r="1273" spans="1:10" ht="27" x14ac:dyDescent="0.3">
      <c r="A1273" s="115" t="s">
        <v>231</v>
      </c>
      <c r="B1273" s="115" t="s">
        <v>87</v>
      </c>
      <c r="C1273" s="114" t="s">
        <v>1594</v>
      </c>
      <c r="D1273" s="110" t="s">
        <v>1593</v>
      </c>
      <c r="E1273" s="113" t="s">
        <v>169</v>
      </c>
      <c r="F1273" s="112">
        <v>57.93</v>
      </c>
      <c r="G1273" s="111"/>
      <c r="H1273" s="111"/>
      <c r="I1273" s="111">
        <f t="shared" ref="I1273" si="210">(G1273+H1273)*F1273</f>
        <v>0</v>
      </c>
      <c r="J1273" s="110" t="s">
        <v>91</v>
      </c>
    </row>
    <row r="1274" spans="1:10" x14ac:dyDescent="0.3">
      <c r="A1274" s="122"/>
      <c r="B1274" s="126" t="s">
        <v>93</v>
      </c>
      <c r="C1274" s="123" t="s">
        <v>5</v>
      </c>
      <c r="D1274" s="125" t="s">
        <v>1592</v>
      </c>
      <c r="E1274" s="122"/>
      <c r="F1274" s="124">
        <v>57.93</v>
      </c>
      <c r="G1274" s="122"/>
      <c r="H1274" s="122"/>
      <c r="I1274" s="122"/>
      <c r="J1274" s="122"/>
    </row>
    <row r="1275" spans="1:10" x14ac:dyDescent="0.3">
      <c r="A1275" s="116"/>
      <c r="B1275" s="121" t="s">
        <v>93</v>
      </c>
      <c r="C1275" s="120" t="s">
        <v>5</v>
      </c>
      <c r="D1275" s="119" t="s">
        <v>95</v>
      </c>
      <c r="E1275" s="116"/>
      <c r="F1275" s="118">
        <v>57.93</v>
      </c>
      <c r="G1275" s="116"/>
      <c r="H1275" s="116"/>
      <c r="I1275" s="116"/>
      <c r="J1275" s="116"/>
    </row>
    <row r="1276" spans="1:10" x14ac:dyDescent="0.3">
      <c r="A1276" s="115" t="s">
        <v>346</v>
      </c>
      <c r="B1276" s="115" t="s">
        <v>87</v>
      </c>
      <c r="C1276" s="114" t="s">
        <v>1591</v>
      </c>
      <c r="D1276" s="110" t="s">
        <v>1590</v>
      </c>
      <c r="E1276" s="113" t="s">
        <v>169</v>
      </c>
      <c r="F1276" s="112">
        <v>798.33600000000001</v>
      </c>
      <c r="G1276" s="111"/>
      <c r="H1276" s="111"/>
      <c r="I1276" s="111">
        <f t="shared" ref="I1276" si="211">(G1276+H1276)*F1276</f>
        <v>0</v>
      </c>
      <c r="J1276" s="110" t="s">
        <v>5</v>
      </c>
    </row>
    <row r="1277" spans="1:10" x14ac:dyDescent="0.3">
      <c r="A1277" s="138"/>
      <c r="B1277" s="126" t="s">
        <v>93</v>
      </c>
      <c r="C1277" s="139" t="s">
        <v>5</v>
      </c>
      <c r="D1277" s="140" t="s">
        <v>1244</v>
      </c>
      <c r="E1277" s="138"/>
      <c r="F1277" s="139" t="s">
        <v>5</v>
      </c>
      <c r="G1277" s="138"/>
      <c r="H1277" s="138"/>
      <c r="I1277" s="138"/>
      <c r="J1277" s="138"/>
    </row>
    <row r="1278" spans="1:10" x14ac:dyDescent="0.3">
      <c r="A1278" s="138"/>
      <c r="B1278" s="126" t="s">
        <v>93</v>
      </c>
      <c r="C1278" s="139" t="s">
        <v>5</v>
      </c>
      <c r="D1278" s="140" t="s">
        <v>456</v>
      </c>
      <c r="E1278" s="138"/>
      <c r="F1278" s="139" t="s">
        <v>5</v>
      </c>
      <c r="G1278" s="138"/>
      <c r="H1278" s="138"/>
      <c r="I1278" s="138"/>
      <c r="J1278" s="138"/>
    </row>
    <row r="1279" spans="1:10" x14ac:dyDescent="0.3">
      <c r="A1279" s="122"/>
      <c r="B1279" s="126" t="s">
        <v>93</v>
      </c>
      <c r="C1279" s="123" t="s">
        <v>5</v>
      </c>
      <c r="D1279" s="125" t="s">
        <v>1581</v>
      </c>
      <c r="E1279" s="122"/>
      <c r="F1279" s="124">
        <v>1.29</v>
      </c>
      <c r="G1279" s="122"/>
      <c r="H1279" s="122"/>
      <c r="I1279" s="122"/>
      <c r="J1279" s="122"/>
    </row>
    <row r="1280" spans="1:10" x14ac:dyDescent="0.3">
      <c r="A1280" s="122"/>
      <c r="B1280" s="126" t="s">
        <v>93</v>
      </c>
      <c r="C1280" s="123" t="s">
        <v>5</v>
      </c>
      <c r="D1280" s="125" t="s">
        <v>1580</v>
      </c>
      <c r="E1280" s="122"/>
      <c r="F1280" s="124">
        <v>2.94</v>
      </c>
      <c r="G1280" s="122"/>
      <c r="H1280" s="122"/>
      <c r="I1280" s="122"/>
      <c r="J1280" s="122"/>
    </row>
    <row r="1281" spans="1:10" x14ac:dyDescent="0.3">
      <c r="A1281" s="122"/>
      <c r="B1281" s="126" t="s">
        <v>93</v>
      </c>
      <c r="C1281" s="123" t="s">
        <v>5</v>
      </c>
      <c r="D1281" s="125" t="s">
        <v>1579</v>
      </c>
      <c r="E1281" s="122"/>
      <c r="F1281" s="124">
        <v>36.409999999999997</v>
      </c>
      <c r="G1281" s="122"/>
      <c r="H1281" s="122"/>
      <c r="I1281" s="122"/>
      <c r="J1281" s="122"/>
    </row>
    <row r="1282" spans="1:10" x14ac:dyDescent="0.3">
      <c r="A1282" s="122"/>
      <c r="B1282" s="126" t="s">
        <v>93</v>
      </c>
      <c r="C1282" s="123" t="s">
        <v>5</v>
      </c>
      <c r="D1282" s="125" t="s">
        <v>1578</v>
      </c>
      <c r="E1282" s="122"/>
      <c r="F1282" s="124">
        <v>6.86</v>
      </c>
      <c r="G1282" s="122"/>
      <c r="H1282" s="122"/>
      <c r="I1282" s="122"/>
      <c r="J1282" s="122"/>
    </row>
    <row r="1283" spans="1:10" x14ac:dyDescent="0.3">
      <c r="A1283" s="122"/>
      <c r="B1283" s="126" t="s">
        <v>93</v>
      </c>
      <c r="C1283" s="123" t="s">
        <v>5</v>
      </c>
      <c r="D1283" s="125" t="s">
        <v>1577</v>
      </c>
      <c r="E1283" s="122"/>
      <c r="F1283" s="124">
        <v>9.4710000000000001</v>
      </c>
      <c r="G1283" s="122"/>
      <c r="H1283" s="122"/>
      <c r="I1283" s="122"/>
      <c r="J1283" s="122"/>
    </row>
    <row r="1284" spans="1:10" ht="27" x14ac:dyDescent="0.3">
      <c r="A1284" s="122"/>
      <c r="B1284" s="126" t="s">
        <v>93</v>
      </c>
      <c r="C1284" s="123" t="s">
        <v>5</v>
      </c>
      <c r="D1284" s="125" t="s">
        <v>1576</v>
      </c>
      <c r="E1284" s="122"/>
      <c r="F1284" s="124">
        <v>29.847999999999999</v>
      </c>
      <c r="G1284" s="122"/>
      <c r="H1284" s="122"/>
      <c r="I1284" s="122"/>
      <c r="J1284" s="122"/>
    </row>
    <row r="1285" spans="1:10" x14ac:dyDescent="0.3">
      <c r="A1285" s="122"/>
      <c r="B1285" s="126" t="s">
        <v>93</v>
      </c>
      <c r="C1285" s="123" t="s">
        <v>5</v>
      </c>
      <c r="D1285" s="125" t="s">
        <v>1575</v>
      </c>
      <c r="E1285" s="122"/>
      <c r="F1285" s="124">
        <v>5.3440000000000003</v>
      </c>
      <c r="G1285" s="122"/>
      <c r="H1285" s="122"/>
      <c r="I1285" s="122"/>
      <c r="J1285" s="122"/>
    </row>
    <row r="1286" spans="1:10" x14ac:dyDescent="0.3">
      <c r="A1286" s="122"/>
      <c r="B1286" s="126" t="s">
        <v>93</v>
      </c>
      <c r="C1286" s="123" t="s">
        <v>5</v>
      </c>
      <c r="D1286" s="125" t="s">
        <v>1574</v>
      </c>
      <c r="E1286" s="122"/>
      <c r="F1286" s="124">
        <v>4.2560000000000002</v>
      </c>
      <c r="G1286" s="122"/>
      <c r="H1286" s="122"/>
      <c r="I1286" s="122"/>
      <c r="J1286" s="122"/>
    </row>
    <row r="1287" spans="1:10" x14ac:dyDescent="0.3">
      <c r="A1287" s="122"/>
      <c r="B1287" s="126" t="s">
        <v>93</v>
      </c>
      <c r="C1287" s="123" t="s">
        <v>5</v>
      </c>
      <c r="D1287" s="125" t="s">
        <v>1573</v>
      </c>
      <c r="E1287" s="122"/>
      <c r="F1287" s="124">
        <v>8.1959999999999997</v>
      </c>
      <c r="G1287" s="122"/>
      <c r="H1287" s="122"/>
      <c r="I1287" s="122"/>
      <c r="J1287" s="122"/>
    </row>
    <row r="1288" spans="1:10" x14ac:dyDescent="0.3">
      <c r="A1288" s="122"/>
      <c r="B1288" s="126" t="s">
        <v>93</v>
      </c>
      <c r="C1288" s="123" t="s">
        <v>5</v>
      </c>
      <c r="D1288" s="125" t="s">
        <v>1572</v>
      </c>
      <c r="E1288" s="122"/>
      <c r="F1288" s="124">
        <v>4.6500000000000004</v>
      </c>
      <c r="G1288" s="122"/>
      <c r="H1288" s="122"/>
      <c r="I1288" s="122"/>
      <c r="J1288" s="122"/>
    </row>
    <row r="1289" spans="1:10" x14ac:dyDescent="0.3">
      <c r="A1289" s="122"/>
      <c r="B1289" s="126" t="s">
        <v>93</v>
      </c>
      <c r="C1289" s="123" t="s">
        <v>5</v>
      </c>
      <c r="D1289" s="125" t="s">
        <v>1571</v>
      </c>
      <c r="E1289" s="122"/>
      <c r="F1289" s="124">
        <v>15.44</v>
      </c>
      <c r="G1289" s="122"/>
      <c r="H1289" s="122"/>
      <c r="I1289" s="122"/>
      <c r="J1289" s="122"/>
    </row>
    <row r="1290" spans="1:10" x14ac:dyDescent="0.3">
      <c r="A1290" s="122"/>
      <c r="B1290" s="126" t="s">
        <v>93</v>
      </c>
      <c r="C1290" s="123" t="s">
        <v>5</v>
      </c>
      <c r="D1290" s="125" t="s">
        <v>1570</v>
      </c>
      <c r="E1290" s="122"/>
      <c r="F1290" s="124">
        <v>22.007999999999999</v>
      </c>
      <c r="G1290" s="122"/>
      <c r="H1290" s="122"/>
      <c r="I1290" s="122"/>
      <c r="J1290" s="122"/>
    </row>
    <row r="1291" spans="1:10" x14ac:dyDescent="0.3">
      <c r="A1291" s="122"/>
      <c r="B1291" s="126" t="s">
        <v>93</v>
      </c>
      <c r="C1291" s="123" t="s">
        <v>5</v>
      </c>
      <c r="D1291" s="125" t="s">
        <v>1569</v>
      </c>
      <c r="E1291" s="122"/>
      <c r="F1291" s="124">
        <v>28.744</v>
      </c>
      <c r="G1291" s="122"/>
      <c r="H1291" s="122"/>
      <c r="I1291" s="122"/>
      <c r="J1291" s="122"/>
    </row>
    <row r="1292" spans="1:10" x14ac:dyDescent="0.3">
      <c r="A1292" s="122"/>
      <c r="B1292" s="126" t="s">
        <v>93</v>
      </c>
      <c r="C1292" s="123" t="s">
        <v>5</v>
      </c>
      <c r="D1292" s="125" t="s">
        <v>1568</v>
      </c>
      <c r="E1292" s="122"/>
      <c r="F1292" s="124">
        <v>15.08</v>
      </c>
      <c r="G1292" s="122"/>
      <c r="H1292" s="122"/>
      <c r="I1292" s="122"/>
      <c r="J1292" s="122"/>
    </row>
    <row r="1293" spans="1:10" x14ac:dyDescent="0.3">
      <c r="A1293" s="122"/>
      <c r="B1293" s="126" t="s">
        <v>93</v>
      </c>
      <c r="C1293" s="123" t="s">
        <v>5</v>
      </c>
      <c r="D1293" s="125" t="s">
        <v>1567</v>
      </c>
      <c r="E1293" s="122"/>
      <c r="F1293" s="124">
        <v>21.234999999999999</v>
      </c>
      <c r="G1293" s="122"/>
      <c r="H1293" s="122"/>
      <c r="I1293" s="122"/>
      <c r="J1293" s="122"/>
    </row>
    <row r="1294" spans="1:10" x14ac:dyDescent="0.3">
      <c r="A1294" s="122"/>
      <c r="B1294" s="126" t="s">
        <v>93</v>
      </c>
      <c r="C1294" s="123" t="s">
        <v>5</v>
      </c>
      <c r="D1294" s="125" t="s">
        <v>1566</v>
      </c>
      <c r="E1294" s="122"/>
      <c r="F1294" s="124">
        <v>31.512</v>
      </c>
      <c r="G1294" s="122"/>
      <c r="H1294" s="122"/>
      <c r="I1294" s="122"/>
      <c r="J1294" s="122"/>
    </row>
    <row r="1295" spans="1:10" x14ac:dyDescent="0.3">
      <c r="A1295" s="122"/>
      <c r="B1295" s="126" t="s">
        <v>93</v>
      </c>
      <c r="C1295" s="123" t="s">
        <v>5</v>
      </c>
      <c r="D1295" s="125" t="s">
        <v>1565</v>
      </c>
      <c r="E1295" s="122"/>
      <c r="F1295" s="124">
        <v>9.0619999999999994</v>
      </c>
      <c r="G1295" s="122"/>
      <c r="H1295" s="122"/>
      <c r="I1295" s="122"/>
      <c r="J1295" s="122"/>
    </row>
    <row r="1296" spans="1:10" x14ac:dyDescent="0.3">
      <c r="A1296" s="122"/>
      <c r="B1296" s="126" t="s">
        <v>93</v>
      </c>
      <c r="C1296" s="123" t="s">
        <v>5</v>
      </c>
      <c r="D1296" s="125" t="s">
        <v>1564</v>
      </c>
      <c r="E1296" s="122"/>
      <c r="F1296" s="124">
        <v>10.875999999999999</v>
      </c>
      <c r="G1296" s="122"/>
      <c r="H1296" s="122"/>
      <c r="I1296" s="122"/>
      <c r="J1296" s="122"/>
    </row>
    <row r="1297" spans="1:10" x14ac:dyDescent="0.3">
      <c r="A1297" s="122"/>
      <c r="B1297" s="126" t="s">
        <v>93</v>
      </c>
      <c r="C1297" s="123" t="s">
        <v>5</v>
      </c>
      <c r="D1297" s="125" t="s">
        <v>1563</v>
      </c>
      <c r="E1297" s="122"/>
      <c r="F1297" s="124">
        <v>22.356999999999999</v>
      </c>
      <c r="G1297" s="122"/>
      <c r="H1297" s="122"/>
      <c r="I1297" s="122"/>
      <c r="J1297" s="122"/>
    </row>
    <row r="1298" spans="1:10" x14ac:dyDescent="0.3">
      <c r="A1298" s="122"/>
      <c r="B1298" s="126" t="s">
        <v>93</v>
      </c>
      <c r="C1298" s="123" t="s">
        <v>5</v>
      </c>
      <c r="D1298" s="125" t="s">
        <v>1562</v>
      </c>
      <c r="E1298" s="122"/>
      <c r="F1298" s="124">
        <v>22.414999999999999</v>
      </c>
      <c r="G1298" s="122"/>
      <c r="H1298" s="122"/>
      <c r="I1298" s="122"/>
      <c r="J1298" s="122"/>
    </row>
    <row r="1299" spans="1:10" x14ac:dyDescent="0.3">
      <c r="A1299" s="122"/>
      <c r="B1299" s="126" t="s">
        <v>93</v>
      </c>
      <c r="C1299" s="123" t="s">
        <v>5</v>
      </c>
      <c r="D1299" s="125" t="s">
        <v>1223</v>
      </c>
      <c r="E1299" s="122"/>
      <c r="F1299" s="124">
        <v>53.250999999999998</v>
      </c>
      <c r="G1299" s="122"/>
      <c r="H1299" s="122"/>
      <c r="I1299" s="122"/>
      <c r="J1299" s="122"/>
    </row>
    <row r="1300" spans="1:10" x14ac:dyDescent="0.3">
      <c r="A1300" s="122"/>
      <c r="B1300" s="126" t="s">
        <v>93</v>
      </c>
      <c r="C1300" s="123" t="s">
        <v>5</v>
      </c>
      <c r="D1300" s="125" t="s">
        <v>1222</v>
      </c>
      <c r="E1300" s="122"/>
      <c r="F1300" s="124">
        <v>49.74</v>
      </c>
      <c r="G1300" s="122"/>
      <c r="H1300" s="122"/>
      <c r="I1300" s="122"/>
      <c r="J1300" s="122"/>
    </row>
    <row r="1301" spans="1:10" x14ac:dyDescent="0.3">
      <c r="A1301" s="122"/>
      <c r="B1301" s="126" t="s">
        <v>93</v>
      </c>
      <c r="C1301" s="123" t="s">
        <v>5</v>
      </c>
      <c r="D1301" s="125" t="s">
        <v>1221</v>
      </c>
      <c r="E1301" s="122"/>
      <c r="F1301" s="124">
        <v>7.2759999999999998</v>
      </c>
      <c r="G1301" s="122"/>
      <c r="H1301" s="122"/>
      <c r="I1301" s="122"/>
      <c r="J1301" s="122"/>
    </row>
    <row r="1302" spans="1:10" x14ac:dyDescent="0.3">
      <c r="A1302" s="122"/>
      <c r="B1302" s="126" t="s">
        <v>93</v>
      </c>
      <c r="C1302" s="123" t="s">
        <v>5</v>
      </c>
      <c r="D1302" s="125" t="s">
        <v>1220</v>
      </c>
      <c r="E1302" s="122"/>
      <c r="F1302" s="124">
        <v>18.523</v>
      </c>
      <c r="G1302" s="122"/>
      <c r="H1302" s="122"/>
      <c r="I1302" s="122"/>
      <c r="J1302" s="122"/>
    </row>
    <row r="1303" spans="1:10" ht="27" x14ac:dyDescent="0.3">
      <c r="A1303" s="122"/>
      <c r="B1303" s="126" t="s">
        <v>93</v>
      </c>
      <c r="C1303" s="123" t="s">
        <v>5</v>
      </c>
      <c r="D1303" s="125" t="s">
        <v>1219</v>
      </c>
      <c r="E1303" s="122"/>
      <c r="F1303" s="124">
        <v>9.35</v>
      </c>
      <c r="G1303" s="122"/>
      <c r="H1303" s="122"/>
      <c r="I1303" s="122"/>
      <c r="J1303" s="122"/>
    </row>
    <row r="1304" spans="1:10" x14ac:dyDescent="0.3">
      <c r="A1304" s="148"/>
      <c r="B1304" s="126" t="s">
        <v>93</v>
      </c>
      <c r="C1304" s="149" t="s">
        <v>5</v>
      </c>
      <c r="D1304" s="151" t="s">
        <v>1218</v>
      </c>
      <c r="E1304" s="148"/>
      <c r="F1304" s="150">
        <v>446.13400000000001</v>
      </c>
      <c r="G1304" s="148"/>
      <c r="H1304" s="148"/>
      <c r="I1304" s="148"/>
      <c r="J1304" s="148"/>
    </row>
    <row r="1305" spans="1:10" x14ac:dyDescent="0.3">
      <c r="A1305" s="138"/>
      <c r="B1305" s="126" t="s">
        <v>93</v>
      </c>
      <c r="C1305" s="139" t="s">
        <v>5</v>
      </c>
      <c r="D1305" s="140" t="s">
        <v>322</v>
      </c>
      <c r="E1305" s="138"/>
      <c r="F1305" s="139" t="s">
        <v>5</v>
      </c>
      <c r="G1305" s="138"/>
      <c r="H1305" s="138"/>
      <c r="I1305" s="138"/>
      <c r="J1305" s="138"/>
    </row>
    <row r="1306" spans="1:10" x14ac:dyDescent="0.3">
      <c r="A1306" s="122"/>
      <c r="B1306" s="126" t="s">
        <v>93</v>
      </c>
      <c r="C1306" s="123" t="s">
        <v>5</v>
      </c>
      <c r="D1306" s="125" t="s">
        <v>1217</v>
      </c>
      <c r="E1306" s="122"/>
      <c r="F1306" s="124">
        <v>13.775</v>
      </c>
      <c r="G1306" s="122"/>
      <c r="H1306" s="122"/>
      <c r="I1306" s="122"/>
      <c r="J1306" s="122"/>
    </row>
    <row r="1307" spans="1:10" x14ac:dyDescent="0.3">
      <c r="A1307" s="122"/>
      <c r="B1307" s="126" t="s">
        <v>93</v>
      </c>
      <c r="C1307" s="123" t="s">
        <v>5</v>
      </c>
      <c r="D1307" s="125" t="s">
        <v>1561</v>
      </c>
      <c r="E1307" s="122"/>
      <c r="F1307" s="124">
        <v>6.8230000000000004</v>
      </c>
      <c r="G1307" s="122"/>
      <c r="H1307" s="122"/>
      <c r="I1307" s="122"/>
      <c r="J1307" s="122"/>
    </row>
    <row r="1308" spans="1:10" x14ac:dyDescent="0.3">
      <c r="A1308" s="122"/>
      <c r="B1308" s="126" t="s">
        <v>93</v>
      </c>
      <c r="C1308" s="123" t="s">
        <v>5</v>
      </c>
      <c r="D1308" s="125" t="s">
        <v>1560</v>
      </c>
      <c r="E1308" s="122"/>
      <c r="F1308" s="124">
        <v>17.352</v>
      </c>
      <c r="G1308" s="122"/>
      <c r="H1308" s="122"/>
      <c r="I1308" s="122"/>
      <c r="J1308" s="122"/>
    </row>
    <row r="1309" spans="1:10" x14ac:dyDescent="0.3">
      <c r="A1309" s="122"/>
      <c r="B1309" s="126" t="s">
        <v>93</v>
      </c>
      <c r="C1309" s="123" t="s">
        <v>5</v>
      </c>
      <c r="D1309" s="125" t="s">
        <v>1559</v>
      </c>
      <c r="E1309" s="122"/>
      <c r="F1309" s="124">
        <v>11.327999999999999</v>
      </c>
      <c r="G1309" s="122"/>
      <c r="H1309" s="122"/>
      <c r="I1309" s="122"/>
      <c r="J1309" s="122"/>
    </row>
    <row r="1310" spans="1:10" x14ac:dyDescent="0.3">
      <c r="A1310" s="122"/>
      <c r="B1310" s="126" t="s">
        <v>93</v>
      </c>
      <c r="C1310" s="123" t="s">
        <v>5</v>
      </c>
      <c r="D1310" s="125" t="s">
        <v>1558</v>
      </c>
      <c r="E1310" s="122"/>
      <c r="F1310" s="124">
        <v>5.9450000000000003</v>
      </c>
      <c r="G1310" s="122"/>
      <c r="H1310" s="122"/>
      <c r="I1310" s="122"/>
      <c r="J1310" s="122"/>
    </row>
    <row r="1311" spans="1:10" x14ac:dyDescent="0.3">
      <c r="A1311" s="122"/>
      <c r="B1311" s="126" t="s">
        <v>93</v>
      </c>
      <c r="C1311" s="123" t="s">
        <v>5</v>
      </c>
      <c r="D1311" s="125" t="s">
        <v>1557</v>
      </c>
      <c r="E1311" s="122"/>
      <c r="F1311" s="124">
        <v>24.128</v>
      </c>
      <c r="G1311" s="122"/>
      <c r="H1311" s="122"/>
      <c r="I1311" s="122"/>
      <c r="J1311" s="122"/>
    </row>
    <row r="1312" spans="1:10" x14ac:dyDescent="0.3">
      <c r="A1312" s="122"/>
      <c r="B1312" s="126" t="s">
        <v>93</v>
      </c>
      <c r="C1312" s="123" t="s">
        <v>5</v>
      </c>
      <c r="D1312" s="125" t="s">
        <v>1556</v>
      </c>
      <c r="E1312" s="122"/>
      <c r="F1312" s="124">
        <v>5.4379999999999997</v>
      </c>
      <c r="G1312" s="122"/>
      <c r="H1312" s="122"/>
      <c r="I1312" s="122"/>
      <c r="J1312" s="122"/>
    </row>
    <row r="1313" spans="1:10" x14ac:dyDescent="0.3">
      <c r="A1313" s="122"/>
      <c r="B1313" s="126" t="s">
        <v>93</v>
      </c>
      <c r="C1313" s="123" t="s">
        <v>5</v>
      </c>
      <c r="D1313" s="125" t="s">
        <v>1555</v>
      </c>
      <c r="E1313" s="122"/>
      <c r="F1313" s="124">
        <v>46.77</v>
      </c>
      <c r="G1313" s="122"/>
      <c r="H1313" s="122"/>
      <c r="I1313" s="122"/>
      <c r="J1313" s="122"/>
    </row>
    <row r="1314" spans="1:10" x14ac:dyDescent="0.3">
      <c r="A1314" s="122"/>
      <c r="B1314" s="126" t="s">
        <v>93</v>
      </c>
      <c r="C1314" s="123" t="s">
        <v>5</v>
      </c>
      <c r="D1314" s="125" t="s">
        <v>1554</v>
      </c>
      <c r="E1314" s="122"/>
      <c r="F1314" s="124">
        <v>17.172000000000001</v>
      </c>
      <c r="G1314" s="122"/>
      <c r="H1314" s="122"/>
      <c r="I1314" s="122"/>
      <c r="J1314" s="122"/>
    </row>
    <row r="1315" spans="1:10" x14ac:dyDescent="0.3">
      <c r="A1315" s="122"/>
      <c r="B1315" s="126" t="s">
        <v>93</v>
      </c>
      <c r="C1315" s="123" t="s">
        <v>5</v>
      </c>
      <c r="D1315" s="125" t="s">
        <v>1553</v>
      </c>
      <c r="E1315" s="122"/>
      <c r="F1315" s="124">
        <v>1.86</v>
      </c>
      <c r="G1315" s="122"/>
      <c r="H1315" s="122"/>
      <c r="I1315" s="122"/>
      <c r="J1315" s="122"/>
    </row>
    <row r="1316" spans="1:10" x14ac:dyDescent="0.3">
      <c r="A1316" s="122"/>
      <c r="B1316" s="126" t="s">
        <v>93</v>
      </c>
      <c r="C1316" s="123" t="s">
        <v>5</v>
      </c>
      <c r="D1316" s="125" t="s">
        <v>1552</v>
      </c>
      <c r="E1316" s="122"/>
      <c r="F1316" s="124">
        <v>15.244</v>
      </c>
      <c r="G1316" s="122"/>
      <c r="H1316" s="122"/>
      <c r="I1316" s="122"/>
      <c r="J1316" s="122"/>
    </row>
    <row r="1317" spans="1:10" x14ac:dyDescent="0.3">
      <c r="A1317" s="122"/>
      <c r="B1317" s="126" t="s">
        <v>93</v>
      </c>
      <c r="C1317" s="123" t="s">
        <v>5</v>
      </c>
      <c r="D1317" s="125" t="s">
        <v>1206</v>
      </c>
      <c r="E1317" s="122"/>
      <c r="F1317" s="124">
        <v>16.739000000000001</v>
      </c>
      <c r="G1317" s="122"/>
      <c r="H1317" s="122"/>
      <c r="I1317" s="122"/>
      <c r="J1317" s="122"/>
    </row>
    <row r="1318" spans="1:10" x14ac:dyDescent="0.3">
      <c r="A1318" s="122"/>
      <c r="B1318" s="126" t="s">
        <v>93</v>
      </c>
      <c r="C1318" s="123" t="s">
        <v>5</v>
      </c>
      <c r="D1318" s="125" t="s">
        <v>1551</v>
      </c>
      <c r="E1318" s="122"/>
      <c r="F1318" s="124">
        <v>8.7929999999999993</v>
      </c>
      <c r="G1318" s="122"/>
      <c r="H1318" s="122"/>
      <c r="I1318" s="122"/>
      <c r="J1318" s="122"/>
    </row>
    <row r="1319" spans="1:10" x14ac:dyDescent="0.3">
      <c r="A1319" s="122"/>
      <c r="B1319" s="126" t="s">
        <v>93</v>
      </c>
      <c r="C1319" s="123" t="s">
        <v>5</v>
      </c>
      <c r="D1319" s="125" t="s">
        <v>1550</v>
      </c>
      <c r="E1319" s="122"/>
      <c r="F1319" s="124">
        <v>34.031999999999996</v>
      </c>
      <c r="G1319" s="122"/>
      <c r="H1319" s="122"/>
      <c r="I1319" s="122"/>
      <c r="J1319" s="122"/>
    </row>
    <row r="1320" spans="1:10" x14ac:dyDescent="0.3">
      <c r="A1320" s="122"/>
      <c r="B1320" s="126" t="s">
        <v>93</v>
      </c>
      <c r="C1320" s="123" t="s">
        <v>5</v>
      </c>
      <c r="D1320" s="125" t="s">
        <v>1549</v>
      </c>
      <c r="E1320" s="122"/>
      <c r="F1320" s="124">
        <v>4.6500000000000004</v>
      </c>
      <c r="G1320" s="122"/>
      <c r="H1320" s="122"/>
      <c r="I1320" s="122"/>
      <c r="J1320" s="122"/>
    </row>
    <row r="1321" spans="1:10" ht="27" x14ac:dyDescent="0.3">
      <c r="A1321" s="122"/>
      <c r="B1321" s="126" t="s">
        <v>93</v>
      </c>
      <c r="C1321" s="123" t="s">
        <v>5</v>
      </c>
      <c r="D1321" s="125" t="s">
        <v>1548</v>
      </c>
      <c r="E1321" s="122"/>
      <c r="F1321" s="124">
        <v>73.825000000000003</v>
      </c>
      <c r="G1321" s="122"/>
      <c r="H1321" s="122"/>
      <c r="I1321" s="122"/>
      <c r="J1321" s="122"/>
    </row>
    <row r="1322" spans="1:10" x14ac:dyDescent="0.3">
      <c r="A1322" s="122"/>
      <c r="B1322" s="126" t="s">
        <v>93</v>
      </c>
      <c r="C1322" s="123" t="s">
        <v>5</v>
      </c>
      <c r="D1322" s="125" t="s">
        <v>1547</v>
      </c>
      <c r="E1322" s="122"/>
      <c r="F1322" s="124">
        <v>14.183</v>
      </c>
      <c r="G1322" s="122"/>
      <c r="H1322" s="122"/>
      <c r="I1322" s="122"/>
      <c r="J1322" s="122"/>
    </row>
    <row r="1323" spans="1:10" x14ac:dyDescent="0.3">
      <c r="A1323" s="122"/>
      <c r="B1323" s="126" t="s">
        <v>93</v>
      </c>
      <c r="C1323" s="123" t="s">
        <v>5</v>
      </c>
      <c r="D1323" s="125" t="s">
        <v>1546</v>
      </c>
      <c r="E1323" s="122"/>
      <c r="F1323" s="124">
        <v>23.498000000000001</v>
      </c>
      <c r="G1323" s="122"/>
      <c r="H1323" s="122"/>
      <c r="I1323" s="122"/>
      <c r="J1323" s="122"/>
    </row>
    <row r="1324" spans="1:10" ht="27" x14ac:dyDescent="0.3">
      <c r="A1324" s="122"/>
      <c r="B1324" s="126" t="s">
        <v>93</v>
      </c>
      <c r="C1324" s="123" t="s">
        <v>5</v>
      </c>
      <c r="D1324" s="125" t="s">
        <v>1199</v>
      </c>
      <c r="E1324" s="122"/>
      <c r="F1324" s="124">
        <v>10.647</v>
      </c>
      <c r="G1324" s="122"/>
      <c r="H1324" s="122"/>
      <c r="I1324" s="122"/>
      <c r="J1324" s="122"/>
    </row>
    <row r="1325" spans="1:10" x14ac:dyDescent="0.3">
      <c r="A1325" s="148"/>
      <c r="B1325" s="126" t="s">
        <v>93</v>
      </c>
      <c r="C1325" s="149" t="s">
        <v>5</v>
      </c>
      <c r="D1325" s="151" t="s">
        <v>413</v>
      </c>
      <c r="E1325" s="148"/>
      <c r="F1325" s="150">
        <v>352.202</v>
      </c>
      <c r="G1325" s="148"/>
      <c r="H1325" s="148"/>
      <c r="I1325" s="148"/>
      <c r="J1325" s="148"/>
    </row>
    <row r="1326" spans="1:10" x14ac:dyDescent="0.3">
      <c r="A1326" s="116"/>
      <c r="B1326" s="121" t="s">
        <v>93</v>
      </c>
      <c r="C1326" s="120" t="s">
        <v>5</v>
      </c>
      <c r="D1326" s="119" t="s">
        <v>95</v>
      </c>
      <c r="E1326" s="116"/>
      <c r="F1326" s="118">
        <v>798.33600000000001</v>
      </c>
      <c r="G1326" s="116"/>
      <c r="H1326" s="116"/>
      <c r="I1326" s="116"/>
      <c r="J1326" s="116"/>
    </row>
    <row r="1327" spans="1:10" ht="27" x14ac:dyDescent="0.3">
      <c r="A1327" s="115" t="s">
        <v>341</v>
      </c>
      <c r="B1327" s="115" t="s">
        <v>87</v>
      </c>
      <c r="C1327" s="114" t="s">
        <v>1589</v>
      </c>
      <c r="D1327" s="110" t="s">
        <v>1588</v>
      </c>
      <c r="E1327" s="113" t="s">
        <v>169</v>
      </c>
      <c r="F1327" s="112">
        <v>774.38599999999997</v>
      </c>
      <c r="G1327" s="111"/>
      <c r="H1327" s="111"/>
      <c r="I1327" s="111">
        <f t="shared" ref="I1327" si="212">(G1327+H1327)*F1327</f>
        <v>0</v>
      </c>
      <c r="J1327" s="110" t="s">
        <v>5</v>
      </c>
    </row>
    <row r="1328" spans="1:10" x14ac:dyDescent="0.3">
      <c r="A1328" s="138"/>
      <c r="B1328" s="126" t="s">
        <v>93</v>
      </c>
      <c r="C1328" s="139" t="s">
        <v>5</v>
      </c>
      <c r="D1328" s="140" t="s">
        <v>1198</v>
      </c>
      <c r="E1328" s="138"/>
      <c r="F1328" s="139" t="s">
        <v>5</v>
      </c>
      <c r="G1328" s="138"/>
      <c r="H1328" s="138"/>
      <c r="I1328" s="138"/>
      <c r="J1328" s="138"/>
    </row>
    <row r="1329" spans="1:10" x14ac:dyDescent="0.3">
      <c r="A1329" s="138"/>
      <c r="B1329" s="126" t="s">
        <v>93</v>
      </c>
      <c r="C1329" s="139" t="s">
        <v>5</v>
      </c>
      <c r="D1329" s="140" t="s">
        <v>456</v>
      </c>
      <c r="E1329" s="138"/>
      <c r="F1329" s="139" t="s">
        <v>5</v>
      </c>
      <c r="G1329" s="138"/>
      <c r="H1329" s="138"/>
      <c r="I1329" s="138"/>
      <c r="J1329" s="138"/>
    </row>
    <row r="1330" spans="1:10" x14ac:dyDescent="0.3">
      <c r="A1330" s="122"/>
      <c r="B1330" s="126" t="s">
        <v>93</v>
      </c>
      <c r="C1330" s="123" t="s">
        <v>5</v>
      </c>
      <c r="D1330" s="125" t="s">
        <v>1545</v>
      </c>
      <c r="E1330" s="122"/>
      <c r="F1330" s="124">
        <v>15.375999999999999</v>
      </c>
      <c r="G1330" s="122"/>
      <c r="H1330" s="122"/>
      <c r="I1330" s="122"/>
      <c r="J1330" s="122"/>
    </row>
    <row r="1331" spans="1:10" x14ac:dyDescent="0.3">
      <c r="A1331" s="122"/>
      <c r="B1331" s="126" t="s">
        <v>93</v>
      </c>
      <c r="C1331" s="123" t="s">
        <v>5</v>
      </c>
      <c r="D1331" s="125" t="s">
        <v>1544</v>
      </c>
      <c r="E1331" s="122"/>
      <c r="F1331" s="124">
        <v>6.3840000000000003</v>
      </c>
      <c r="G1331" s="122"/>
      <c r="H1331" s="122"/>
      <c r="I1331" s="122"/>
      <c r="J1331" s="122"/>
    </row>
    <row r="1332" spans="1:10" x14ac:dyDescent="0.3">
      <c r="A1332" s="122"/>
      <c r="B1332" s="126" t="s">
        <v>93</v>
      </c>
      <c r="C1332" s="123" t="s">
        <v>5</v>
      </c>
      <c r="D1332" s="125" t="s">
        <v>1543</v>
      </c>
      <c r="E1332" s="122"/>
      <c r="F1332" s="124">
        <v>5.7039999999999997</v>
      </c>
      <c r="G1332" s="122"/>
      <c r="H1332" s="122"/>
      <c r="I1332" s="122"/>
      <c r="J1332" s="122"/>
    </row>
    <row r="1333" spans="1:10" x14ac:dyDescent="0.3">
      <c r="A1333" s="122"/>
      <c r="B1333" s="126" t="s">
        <v>93</v>
      </c>
      <c r="C1333" s="123" t="s">
        <v>5</v>
      </c>
      <c r="D1333" s="125" t="s">
        <v>1542</v>
      </c>
      <c r="E1333" s="122"/>
      <c r="F1333" s="124">
        <v>14.772</v>
      </c>
      <c r="G1333" s="122"/>
      <c r="H1333" s="122"/>
      <c r="I1333" s="122"/>
      <c r="J1333" s="122"/>
    </row>
    <row r="1334" spans="1:10" x14ac:dyDescent="0.3">
      <c r="A1334" s="122"/>
      <c r="B1334" s="126" t="s">
        <v>93</v>
      </c>
      <c r="C1334" s="123" t="s">
        <v>5</v>
      </c>
      <c r="D1334" s="125" t="s">
        <v>1193</v>
      </c>
      <c r="E1334" s="122"/>
      <c r="F1334" s="124">
        <v>2.2839999999999998</v>
      </c>
      <c r="G1334" s="122"/>
      <c r="H1334" s="122"/>
      <c r="I1334" s="122"/>
      <c r="J1334" s="122"/>
    </row>
    <row r="1335" spans="1:10" x14ac:dyDescent="0.3">
      <c r="A1335" s="122"/>
      <c r="B1335" s="126" t="s">
        <v>93</v>
      </c>
      <c r="C1335" s="123" t="s">
        <v>5</v>
      </c>
      <c r="D1335" s="125" t="s">
        <v>1541</v>
      </c>
      <c r="E1335" s="122"/>
      <c r="F1335" s="124">
        <v>18.355</v>
      </c>
      <c r="G1335" s="122"/>
      <c r="H1335" s="122"/>
      <c r="I1335" s="122"/>
      <c r="J1335" s="122"/>
    </row>
    <row r="1336" spans="1:10" x14ac:dyDescent="0.3">
      <c r="A1336" s="122"/>
      <c r="B1336" s="126" t="s">
        <v>93</v>
      </c>
      <c r="C1336" s="123" t="s">
        <v>5</v>
      </c>
      <c r="D1336" s="125" t="s">
        <v>1540</v>
      </c>
      <c r="E1336" s="122"/>
      <c r="F1336" s="124">
        <v>7.1390000000000002</v>
      </c>
      <c r="G1336" s="122"/>
      <c r="H1336" s="122"/>
      <c r="I1336" s="122"/>
      <c r="J1336" s="122"/>
    </row>
    <row r="1337" spans="1:10" ht="40.5" x14ac:dyDescent="0.3">
      <c r="A1337" s="122"/>
      <c r="B1337" s="126" t="s">
        <v>93</v>
      </c>
      <c r="C1337" s="123" t="s">
        <v>5</v>
      </c>
      <c r="D1337" s="125" t="s">
        <v>1539</v>
      </c>
      <c r="E1337" s="122"/>
      <c r="F1337" s="124">
        <v>37.308</v>
      </c>
      <c r="G1337" s="122"/>
      <c r="H1337" s="122"/>
      <c r="I1337" s="122"/>
      <c r="J1337" s="122"/>
    </row>
    <row r="1338" spans="1:10" x14ac:dyDescent="0.3">
      <c r="A1338" s="122"/>
      <c r="B1338" s="126" t="s">
        <v>93</v>
      </c>
      <c r="C1338" s="123" t="s">
        <v>5</v>
      </c>
      <c r="D1338" s="125" t="s">
        <v>1538</v>
      </c>
      <c r="E1338" s="122"/>
      <c r="F1338" s="124">
        <v>27.329000000000001</v>
      </c>
      <c r="G1338" s="122"/>
      <c r="H1338" s="122"/>
      <c r="I1338" s="122"/>
      <c r="J1338" s="122"/>
    </row>
    <row r="1339" spans="1:10" x14ac:dyDescent="0.3">
      <c r="A1339" s="122"/>
      <c r="B1339" s="126" t="s">
        <v>93</v>
      </c>
      <c r="C1339" s="123" t="s">
        <v>5</v>
      </c>
      <c r="D1339" s="125" t="s">
        <v>1188</v>
      </c>
      <c r="E1339" s="122"/>
      <c r="F1339" s="124">
        <v>42.975999999999999</v>
      </c>
      <c r="G1339" s="122"/>
      <c r="H1339" s="122"/>
      <c r="I1339" s="122"/>
      <c r="J1339" s="122"/>
    </row>
    <row r="1340" spans="1:10" x14ac:dyDescent="0.3">
      <c r="A1340" s="122"/>
      <c r="B1340" s="126" t="s">
        <v>93</v>
      </c>
      <c r="C1340" s="123" t="s">
        <v>5</v>
      </c>
      <c r="D1340" s="125" t="s">
        <v>1537</v>
      </c>
      <c r="E1340" s="122"/>
      <c r="F1340" s="124">
        <v>29.827000000000002</v>
      </c>
      <c r="G1340" s="122"/>
      <c r="H1340" s="122"/>
      <c r="I1340" s="122"/>
      <c r="J1340" s="122"/>
    </row>
    <row r="1341" spans="1:10" x14ac:dyDescent="0.3">
      <c r="A1341" s="122"/>
      <c r="B1341" s="126" t="s">
        <v>93</v>
      </c>
      <c r="C1341" s="123" t="s">
        <v>5</v>
      </c>
      <c r="D1341" s="125" t="s">
        <v>1536</v>
      </c>
      <c r="E1341" s="122"/>
      <c r="F1341" s="124">
        <v>23.934999999999999</v>
      </c>
      <c r="G1341" s="122"/>
      <c r="H1341" s="122"/>
      <c r="I1341" s="122"/>
      <c r="J1341" s="122"/>
    </row>
    <row r="1342" spans="1:10" x14ac:dyDescent="0.3">
      <c r="A1342" s="122"/>
      <c r="B1342" s="126" t="s">
        <v>93</v>
      </c>
      <c r="C1342" s="123" t="s">
        <v>5</v>
      </c>
      <c r="D1342" s="125" t="s">
        <v>1535</v>
      </c>
      <c r="E1342" s="122"/>
      <c r="F1342" s="124">
        <v>14.836</v>
      </c>
      <c r="G1342" s="122"/>
      <c r="H1342" s="122"/>
      <c r="I1342" s="122"/>
      <c r="J1342" s="122"/>
    </row>
    <row r="1343" spans="1:10" x14ac:dyDescent="0.3">
      <c r="A1343" s="122"/>
      <c r="B1343" s="126" t="s">
        <v>93</v>
      </c>
      <c r="C1343" s="123" t="s">
        <v>5</v>
      </c>
      <c r="D1343" s="125" t="s">
        <v>1184</v>
      </c>
      <c r="E1343" s="122"/>
      <c r="F1343" s="124">
        <v>4.0270000000000001</v>
      </c>
      <c r="G1343" s="122"/>
      <c r="H1343" s="122"/>
      <c r="I1343" s="122"/>
      <c r="J1343" s="122"/>
    </row>
    <row r="1344" spans="1:10" x14ac:dyDescent="0.3">
      <c r="A1344" s="122"/>
      <c r="B1344" s="126" t="s">
        <v>93</v>
      </c>
      <c r="C1344" s="123" t="s">
        <v>5</v>
      </c>
      <c r="D1344" s="125" t="s">
        <v>1183</v>
      </c>
      <c r="E1344" s="122"/>
      <c r="F1344" s="124">
        <v>28.972999999999999</v>
      </c>
      <c r="G1344" s="122"/>
      <c r="H1344" s="122"/>
      <c r="I1344" s="122"/>
      <c r="J1344" s="122"/>
    </row>
    <row r="1345" spans="1:10" x14ac:dyDescent="0.3">
      <c r="A1345" s="122"/>
      <c r="B1345" s="126" t="s">
        <v>93</v>
      </c>
      <c r="C1345" s="123" t="s">
        <v>5</v>
      </c>
      <c r="D1345" s="125" t="s">
        <v>1534</v>
      </c>
      <c r="E1345" s="122"/>
      <c r="F1345" s="124">
        <v>2.17</v>
      </c>
      <c r="G1345" s="122"/>
      <c r="H1345" s="122"/>
      <c r="I1345" s="122"/>
      <c r="J1345" s="122"/>
    </row>
    <row r="1346" spans="1:10" x14ac:dyDescent="0.3">
      <c r="A1346" s="122"/>
      <c r="B1346" s="126" t="s">
        <v>93</v>
      </c>
      <c r="C1346" s="123" t="s">
        <v>5</v>
      </c>
      <c r="D1346" s="125" t="s">
        <v>1533</v>
      </c>
      <c r="E1346" s="122"/>
      <c r="F1346" s="124">
        <v>10.23</v>
      </c>
      <c r="G1346" s="122"/>
      <c r="H1346" s="122"/>
      <c r="I1346" s="122"/>
      <c r="J1346" s="122"/>
    </row>
    <row r="1347" spans="1:10" x14ac:dyDescent="0.3">
      <c r="A1347" s="122"/>
      <c r="B1347" s="126" t="s">
        <v>93</v>
      </c>
      <c r="C1347" s="123" t="s">
        <v>5</v>
      </c>
      <c r="D1347" s="125" t="s">
        <v>1180</v>
      </c>
      <c r="E1347" s="122"/>
      <c r="F1347" s="124">
        <v>16.463000000000001</v>
      </c>
      <c r="G1347" s="122"/>
      <c r="H1347" s="122"/>
      <c r="I1347" s="122"/>
      <c r="J1347" s="122"/>
    </row>
    <row r="1348" spans="1:10" x14ac:dyDescent="0.3">
      <c r="A1348" s="122"/>
      <c r="B1348" s="126" t="s">
        <v>93</v>
      </c>
      <c r="C1348" s="123" t="s">
        <v>5</v>
      </c>
      <c r="D1348" s="125" t="s">
        <v>1532</v>
      </c>
      <c r="E1348" s="122"/>
      <c r="F1348" s="124">
        <v>11.766999999999999</v>
      </c>
      <c r="G1348" s="122"/>
      <c r="H1348" s="122"/>
      <c r="I1348" s="122"/>
      <c r="J1348" s="122"/>
    </row>
    <row r="1349" spans="1:10" x14ac:dyDescent="0.3">
      <c r="A1349" s="122"/>
      <c r="B1349" s="126" t="s">
        <v>93</v>
      </c>
      <c r="C1349" s="123" t="s">
        <v>5</v>
      </c>
      <c r="D1349" s="125" t="s">
        <v>1531</v>
      </c>
      <c r="E1349" s="122"/>
      <c r="F1349" s="124">
        <v>12.196999999999999</v>
      </c>
      <c r="G1349" s="122"/>
      <c r="H1349" s="122"/>
      <c r="I1349" s="122"/>
      <c r="J1349" s="122"/>
    </row>
    <row r="1350" spans="1:10" x14ac:dyDescent="0.3">
      <c r="A1350" s="122"/>
      <c r="B1350" s="126" t="s">
        <v>93</v>
      </c>
      <c r="C1350" s="123" t="s">
        <v>5</v>
      </c>
      <c r="D1350" s="125" t="s">
        <v>1177</v>
      </c>
      <c r="E1350" s="122"/>
      <c r="F1350" s="124">
        <v>0.95899999999999996</v>
      </c>
      <c r="G1350" s="122"/>
      <c r="H1350" s="122"/>
      <c r="I1350" s="122"/>
      <c r="J1350" s="122"/>
    </row>
    <row r="1351" spans="1:10" x14ac:dyDescent="0.3">
      <c r="A1351" s="122"/>
      <c r="B1351" s="126" t="s">
        <v>93</v>
      </c>
      <c r="C1351" s="123" t="s">
        <v>5</v>
      </c>
      <c r="D1351" s="125" t="s">
        <v>1176</v>
      </c>
      <c r="E1351" s="122"/>
      <c r="F1351" s="124">
        <v>30.73</v>
      </c>
      <c r="G1351" s="122"/>
      <c r="H1351" s="122"/>
      <c r="I1351" s="122"/>
      <c r="J1351" s="122"/>
    </row>
    <row r="1352" spans="1:10" x14ac:dyDescent="0.3">
      <c r="A1352" s="122"/>
      <c r="B1352" s="126" t="s">
        <v>93</v>
      </c>
      <c r="C1352" s="123" t="s">
        <v>5</v>
      </c>
      <c r="D1352" s="125" t="s">
        <v>1175</v>
      </c>
      <c r="E1352" s="122"/>
      <c r="F1352" s="124">
        <v>39.566000000000003</v>
      </c>
      <c r="G1352" s="122"/>
      <c r="H1352" s="122"/>
      <c r="I1352" s="122"/>
      <c r="J1352" s="122"/>
    </row>
    <row r="1353" spans="1:10" x14ac:dyDescent="0.3">
      <c r="A1353" s="122"/>
      <c r="B1353" s="126" t="s">
        <v>93</v>
      </c>
      <c r="C1353" s="123" t="s">
        <v>5</v>
      </c>
      <c r="D1353" s="125" t="s">
        <v>1174</v>
      </c>
      <c r="E1353" s="122"/>
      <c r="F1353" s="124">
        <v>3.5640000000000001</v>
      </c>
      <c r="G1353" s="122"/>
      <c r="H1353" s="122"/>
      <c r="I1353" s="122"/>
      <c r="J1353" s="122"/>
    </row>
    <row r="1354" spans="1:10" x14ac:dyDescent="0.3">
      <c r="A1354" s="148"/>
      <c r="B1354" s="126" t="s">
        <v>93</v>
      </c>
      <c r="C1354" s="149" t="s">
        <v>5</v>
      </c>
      <c r="D1354" s="151" t="s">
        <v>547</v>
      </c>
      <c r="E1354" s="148"/>
      <c r="F1354" s="150">
        <v>406.87099999999998</v>
      </c>
      <c r="G1354" s="148"/>
      <c r="H1354" s="148"/>
      <c r="I1354" s="148"/>
      <c r="J1354" s="148"/>
    </row>
    <row r="1355" spans="1:10" x14ac:dyDescent="0.3">
      <c r="A1355" s="138"/>
      <c r="B1355" s="126" t="s">
        <v>93</v>
      </c>
      <c r="C1355" s="139" t="s">
        <v>5</v>
      </c>
      <c r="D1355" s="140" t="s">
        <v>322</v>
      </c>
      <c r="E1355" s="138"/>
      <c r="F1355" s="139" t="s">
        <v>5</v>
      </c>
      <c r="G1355" s="138"/>
      <c r="H1355" s="138"/>
      <c r="I1355" s="138"/>
      <c r="J1355" s="138"/>
    </row>
    <row r="1356" spans="1:10" x14ac:dyDescent="0.3">
      <c r="A1356" s="122"/>
      <c r="B1356" s="126" t="s">
        <v>93</v>
      </c>
      <c r="C1356" s="123" t="s">
        <v>5</v>
      </c>
      <c r="D1356" s="125" t="s">
        <v>1173</v>
      </c>
      <c r="E1356" s="122"/>
      <c r="F1356" s="124">
        <v>5.32</v>
      </c>
      <c r="G1356" s="122"/>
      <c r="H1356" s="122"/>
      <c r="I1356" s="122"/>
      <c r="J1356" s="122"/>
    </row>
    <row r="1357" spans="1:10" x14ac:dyDescent="0.3">
      <c r="A1357" s="122"/>
      <c r="B1357" s="126" t="s">
        <v>93</v>
      </c>
      <c r="C1357" s="123" t="s">
        <v>5</v>
      </c>
      <c r="D1357" s="125" t="s">
        <v>1530</v>
      </c>
      <c r="E1357" s="122"/>
      <c r="F1357" s="124">
        <v>9.2650000000000006</v>
      </c>
      <c r="G1357" s="122"/>
      <c r="H1357" s="122"/>
      <c r="I1357" s="122"/>
      <c r="J1357" s="122"/>
    </row>
    <row r="1358" spans="1:10" x14ac:dyDescent="0.3">
      <c r="A1358" s="122"/>
      <c r="B1358" s="126" t="s">
        <v>93</v>
      </c>
      <c r="C1358" s="123" t="s">
        <v>5</v>
      </c>
      <c r="D1358" s="125" t="s">
        <v>1529</v>
      </c>
      <c r="E1358" s="122"/>
      <c r="F1358" s="124">
        <v>8.4149999999999991</v>
      </c>
      <c r="G1358" s="122"/>
      <c r="H1358" s="122"/>
      <c r="I1358" s="122"/>
      <c r="J1358" s="122"/>
    </row>
    <row r="1359" spans="1:10" x14ac:dyDescent="0.3">
      <c r="A1359" s="122"/>
      <c r="B1359" s="126" t="s">
        <v>93</v>
      </c>
      <c r="C1359" s="123" t="s">
        <v>5</v>
      </c>
      <c r="D1359" s="125" t="s">
        <v>1528</v>
      </c>
      <c r="E1359" s="122"/>
      <c r="F1359" s="124">
        <v>12.093</v>
      </c>
      <c r="G1359" s="122"/>
      <c r="H1359" s="122"/>
      <c r="I1359" s="122"/>
      <c r="J1359" s="122"/>
    </row>
    <row r="1360" spans="1:10" x14ac:dyDescent="0.3">
      <c r="A1360" s="122"/>
      <c r="B1360" s="126" t="s">
        <v>93</v>
      </c>
      <c r="C1360" s="123" t="s">
        <v>5</v>
      </c>
      <c r="D1360" s="125" t="s">
        <v>1527</v>
      </c>
      <c r="E1360" s="122"/>
      <c r="F1360" s="124">
        <v>6.96</v>
      </c>
      <c r="G1360" s="122"/>
      <c r="H1360" s="122"/>
      <c r="I1360" s="122"/>
      <c r="J1360" s="122"/>
    </row>
    <row r="1361" spans="1:10" x14ac:dyDescent="0.3">
      <c r="A1361" s="122"/>
      <c r="B1361" s="126" t="s">
        <v>93</v>
      </c>
      <c r="C1361" s="123" t="s">
        <v>5</v>
      </c>
      <c r="D1361" s="125" t="s">
        <v>1526</v>
      </c>
      <c r="E1361" s="122"/>
      <c r="F1361" s="124">
        <v>13.587</v>
      </c>
      <c r="G1361" s="122"/>
      <c r="H1361" s="122"/>
      <c r="I1361" s="122"/>
      <c r="J1361" s="122"/>
    </row>
    <row r="1362" spans="1:10" x14ac:dyDescent="0.3">
      <c r="A1362" s="122"/>
      <c r="B1362" s="126" t="s">
        <v>93</v>
      </c>
      <c r="C1362" s="123" t="s">
        <v>5</v>
      </c>
      <c r="D1362" s="125" t="s">
        <v>1525</v>
      </c>
      <c r="E1362" s="122"/>
      <c r="F1362" s="124">
        <v>0.74</v>
      </c>
      <c r="G1362" s="122"/>
      <c r="H1362" s="122"/>
      <c r="I1362" s="122"/>
      <c r="J1362" s="122"/>
    </row>
    <row r="1363" spans="1:10" x14ac:dyDescent="0.3">
      <c r="A1363" s="122"/>
      <c r="B1363" s="126" t="s">
        <v>93</v>
      </c>
      <c r="C1363" s="123" t="s">
        <v>5</v>
      </c>
      <c r="D1363" s="125" t="s">
        <v>1524</v>
      </c>
      <c r="E1363" s="122"/>
      <c r="F1363" s="124">
        <v>9.5640000000000001</v>
      </c>
      <c r="G1363" s="122"/>
      <c r="H1363" s="122"/>
      <c r="I1363" s="122"/>
      <c r="J1363" s="122"/>
    </row>
    <row r="1364" spans="1:10" x14ac:dyDescent="0.3">
      <c r="A1364" s="122"/>
      <c r="B1364" s="126" t="s">
        <v>93</v>
      </c>
      <c r="C1364" s="123" t="s">
        <v>5</v>
      </c>
      <c r="D1364" s="125" t="s">
        <v>1165</v>
      </c>
      <c r="E1364" s="122"/>
      <c r="F1364" s="124">
        <v>8.8610000000000007</v>
      </c>
      <c r="G1364" s="122"/>
      <c r="H1364" s="122"/>
      <c r="I1364" s="122"/>
      <c r="J1364" s="122"/>
    </row>
    <row r="1365" spans="1:10" x14ac:dyDescent="0.3">
      <c r="A1365" s="122"/>
      <c r="B1365" s="126" t="s">
        <v>93</v>
      </c>
      <c r="C1365" s="123" t="s">
        <v>5</v>
      </c>
      <c r="D1365" s="125" t="s">
        <v>1523</v>
      </c>
      <c r="E1365" s="122"/>
      <c r="F1365" s="124">
        <v>8.1890000000000001</v>
      </c>
      <c r="G1365" s="122"/>
      <c r="H1365" s="122"/>
      <c r="I1365" s="122"/>
      <c r="J1365" s="122"/>
    </row>
    <row r="1366" spans="1:10" x14ac:dyDescent="0.3">
      <c r="A1366" s="122"/>
      <c r="B1366" s="126" t="s">
        <v>93</v>
      </c>
      <c r="C1366" s="123" t="s">
        <v>5</v>
      </c>
      <c r="D1366" s="125" t="s">
        <v>1522</v>
      </c>
      <c r="E1366" s="122"/>
      <c r="F1366" s="124">
        <v>20.295000000000002</v>
      </c>
      <c r="G1366" s="122"/>
      <c r="H1366" s="122"/>
      <c r="I1366" s="122"/>
      <c r="J1366" s="122"/>
    </row>
    <row r="1367" spans="1:10" x14ac:dyDescent="0.3">
      <c r="A1367" s="122"/>
      <c r="B1367" s="126" t="s">
        <v>93</v>
      </c>
      <c r="C1367" s="123" t="s">
        <v>5</v>
      </c>
      <c r="D1367" s="125" t="s">
        <v>1521</v>
      </c>
      <c r="E1367" s="122"/>
      <c r="F1367" s="124">
        <v>10.856</v>
      </c>
      <c r="G1367" s="122"/>
      <c r="H1367" s="122"/>
      <c r="I1367" s="122"/>
      <c r="J1367" s="122"/>
    </row>
    <row r="1368" spans="1:10" x14ac:dyDescent="0.3">
      <c r="A1368" s="122"/>
      <c r="B1368" s="126" t="s">
        <v>93</v>
      </c>
      <c r="C1368" s="123" t="s">
        <v>5</v>
      </c>
      <c r="D1368" s="125" t="s">
        <v>1161</v>
      </c>
      <c r="E1368" s="122"/>
      <c r="F1368" s="124">
        <v>7.1139999999999999</v>
      </c>
      <c r="G1368" s="122"/>
      <c r="H1368" s="122"/>
      <c r="I1368" s="122"/>
      <c r="J1368" s="122"/>
    </row>
    <row r="1369" spans="1:10" x14ac:dyDescent="0.3">
      <c r="A1369" s="122"/>
      <c r="B1369" s="126" t="s">
        <v>93</v>
      </c>
      <c r="C1369" s="123" t="s">
        <v>5</v>
      </c>
      <c r="D1369" s="125" t="s">
        <v>1520</v>
      </c>
      <c r="E1369" s="122"/>
      <c r="F1369" s="124">
        <v>5.4560000000000004</v>
      </c>
      <c r="G1369" s="122"/>
      <c r="H1369" s="122"/>
      <c r="I1369" s="122"/>
      <c r="J1369" s="122"/>
    </row>
    <row r="1370" spans="1:10" x14ac:dyDescent="0.3">
      <c r="A1370" s="122"/>
      <c r="B1370" s="126" t="s">
        <v>93</v>
      </c>
      <c r="C1370" s="123" t="s">
        <v>5</v>
      </c>
      <c r="D1370" s="125" t="s">
        <v>1519</v>
      </c>
      <c r="E1370" s="122"/>
      <c r="F1370" s="124">
        <v>19.675000000000001</v>
      </c>
      <c r="G1370" s="122"/>
      <c r="H1370" s="122"/>
      <c r="I1370" s="122"/>
      <c r="J1370" s="122"/>
    </row>
    <row r="1371" spans="1:10" x14ac:dyDescent="0.3">
      <c r="A1371" s="122"/>
      <c r="B1371" s="126" t="s">
        <v>93</v>
      </c>
      <c r="C1371" s="123" t="s">
        <v>5</v>
      </c>
      <c r="D1371" s="125" t="s">
        <v>1518</v>
      </c>
      <c r="E1371" s="122"/>
      <c r="F1371" s="124">
        <v>16.53</v>
      </c>
      <c r="G1371" s="122"/>
      <c r="H1371" s="122"/>
      <c r="I1371" s="122"/>
      <c r="J1371" s="122"/>
    </row>
    <row r="1372" spans="1:10" x14ac:dyDescent="0.3">
      <c r="A1372" s="122"/>
      <c r="B1372" s="126" t="s">
        <v>93</v>
      </c>
      <c r="C1372" s="123" t="s">
        <v>5</v>
      </c>
      <c r="D1372" s="125" t="s">
        <v>1157</v>
      </c>
      <c r="E1372" s="122"/>
      <c r="F1372" s="124">
        <v>4.62</v>
      </c>
      <c r="G1372" s="122"/>
      <c r="H1372" s="122"/>
      <c r="I1372" s="122"/>
      <c r="J1372" s="122"/>
    </row>
    <row r="1373" spans="1:10" x14ac:dyDescent="0.3">
      <c r="A1373" s="122"/>
      <c r="B1373" s="126" t="s">
        <v>93</v>
      </c>
      <c r="C1373" s="123" t="s">
        <v>5</v>
      </c>
      <c r="D1373" s="125" t="s">
        <v>1517</v>
      </c>
      <c r="E1373" s="122"/>
      <c r="F1373" s="124">
        <v>7.58</v>
      </c>
      <c r="G1373" s="122"/>
      <c r="H1373" s="122"/>
      <c r="I1373" s="122"/>
      <c r="J1373" s="122"/>
    </row>
    <row r="1374" spans="1:10" x14ac:dyDescent="0.3">
      <c r="A1374" s="148"/>
      <c r="B1374" s="126" t="s">
        <v>93</v>
      </c>
      <c r="C1374" s="149" t="s">
        <v>5</v>
      </c>
      <c r="D1374" s="151" t="s">
        <v>413</v>
      </c>
      <c r="E1374" s="148"/>
      <c r="F1374" s="150">
        <v>175.12</v>
      </c>
      <c r="G1374" s="148"/>
      <c r="H1374" s="148"/>
      <c r="I1374" s="148"/>
      <c r="J1374" s="148"/>
    </row>
    <row r="1375" spans="1:10" x14ac:dyDescent="0.3">
      <c r="A1375" s="138"/>
      <c r="B1375" s="126" t="s">
        <v>93</v>
      </c>
      <c r="C1375" s="139" t="s">
        <v>5</v>
      </c>
      <c r="D1375" s="140" t="s">
        <v>1155</v>
      </c>
      <c r="E1375" s="138"/>
      <c r="F1375" s="139" t="s">
        <v>5</v>
      </c>
      <c r="G1375" s="138"/>
      <c r="H1375" s="138"/>
      <c r="I1375" s="138"/>
      <c r="J1375" s="138"/>
    </row>
    <row r="1376" spans="1:10" x14ac:dyDescent="0.3">
      <c r="A1376" s="138"/>
      <c r="B1376" s="126" t="s">
        <v>93</v>
      </c>
      <c r="C1376" s="139" t="s">
        <v>5</v>
      </c>
      <c r="D1376" s="140" t="s">
        <v>343</v>
      </c>
      <c r="E1376" s="138"/>
      <c r="F1376" s="139" t="s">
        <v>5</v>
      </c>
      <c r="G1376" s="138"/>
      <c r="H1376" s="138"/>
      <c r="I1376" s="138"/>
      <c r="J1376" s="138"/>
    </row>
    <row r="1377" spans="1:10" x14ac:dyDescent="0.3">
      <c r="A1377" s="122"/>
      <c r="B1377" s="126" t="s">
        <v>93</v>
      </c>
      <c r="C1377" s="123" t="s">
        <v>5</v>
      </c>
      <c r="D1377" s="125" t="s">
        <v>1154</v>
      </c>
      <c r="E1377" s="122"/>
      <c r="F1377" s="124">
        <v>40.814999999999998</v>
      </c>
      <c r="G1377" s="122"/>
      <c r="H1377" s="122"/>
      <c r="I1377" s="122"/>
      <c r="J1377" s="122"/>
    </row>
    <row r="1378" spans="1:10" x14ac:dyDescent="0.3">
      <c r="A1378" s="122"/>
      <c r="B1378" s="126" t="s">
        <v>93</v>
      </c>
      <c r="C1378" s="123" t="s">
        <v>5</v>
      </c>
      <c r="D1378" s="125" t="s">
        <v>1153</v>
      </c>
      <c r="E1378" s="122"/>
      <c r="F1378" s="124">
        <v>32.683</v>
      </c>
      <c r="G1378" s="122"/>
      <c r="H1378" s="122"/>
      <c r="I1378" s="122"/>
      <c r="J1378" s="122"/>
    </row>
    <row r="1379" spans="1:10" x14ac:dyDescent="0.3">
      <c r="A1379" s="122"/>
      <c r="B1379" s="126" t="s">
        <v>93</v>
      </c>
      <c r="C1379" s="123" t="s">
        <v>5</v>
      </c>
      <c r="D1379" s="125" t="s">
        <v>1514</v>
      </c>
      <c r="E1379" s="122"/>
      <c r="F1379" s="124">
        <v>7.1580000000000004</v>
      </c>
      <c r="G1379" s="122"/>
      <c r="H1379" s="122"/>
      <c r="I1379" s="122"/>
      <c r="J1379" s="122"/>
    </row>
    <row r="1380" spans="1:10" x14ac:dyDescent="0.3">
      <c r="A1380" s="122"/>
      <c r="B1380" s="126" t="s">
        <v>93</v>
      </c>
      <c r="C1380" s="123" t="s">
        <v>5</v>
      </c>
      <c r="D1380" s="125" t="s">
        <v>1151</v>
      </c>
      <c r="E1380" s="122"/>
      <c r="F1380" s="124">
        <v>4.665</v>
      </c>
      <c r="G1380" s="122"/>
      <c r="H1380" s="122"/>
      <c r="I1380" s="122"/>
      <c r="J1380" s="122"/>
    </row>
    <row r="1381" spans="1:10" x14ac:dyDescent="0.3">
      <c r="A1381" s="122"/>
      <c r="B1381" s="126" t="s">
        <v>93</v>
      </c>
      <c r="C1381" s="123" t="s">
        <v>5</v>
      </c>
      <c r="D1381" s="125" t="s">
        <v>1150</v>
      </c>
      <c r="E1381" s="122"/>
      <c r="F1381" s="124">
        <v>18.231000000000002</v>
      </c>
      <c r="G1381" s="122"/>
      <c r="H1381" s="122"/>
      <c r="I1381" s="122"/>
      <c r="J1381" s="122"/>
    </row>
    <row r="1382" spans="1:10" x14ac:dyDescent="0.3">
      <c r="A1382" s="122"/>
      <c r="B1382" s="126" t="s">
        <v>93</v>
      </c>
      <c r="C1382" s="123" t="s">
        <v>5</v>
      </c>
      <c r="D1382" s="125" t="s">
        <v>1513</v>
      </c>
      <c r="E1382" s="122"/>
      <c r="F1382" s="124">
        <v>11.170999999999999</v>
      </c>
      <c r="G1382" s="122"/>
      <c r="H1382" s="122"/>
      <c r="I1382" s="122"/>
      <c r="J1382" s="122"/>
    </row>
    <row r="1383" spans="1:10" x14ac:dyDescent="0.3">
      <c r="A1383" s="122"/>
      <c r="B1383" s="126" t="s">
        <v>93</v>
      </c>
      <c r="C1383" s="123" t="s">
        <v>5</v>
      </c>
      <c r="D1383" s="125" t="s">
        <v>1148</v>
      </c>
      <c r="E1383" s="122"/>
      <c r="F1383" s="124">
        <v>12.718999999999999</v>
      </c>
      <c r="G1383" s="122"/>
      <c r="H1383" s="122"/>
      <c r="I1383" s="122"/>
      <c r="J1383" s="122"/>
    </row>
    <row r="1384" spans="1:10" x14ac:dyDescent="0.3">
      <c r="A1384" s="122"/>
      <c r="B1384" s="126" t="s">
        <v>93</v>
      </c>
      <c r="C1384" s="123" t="s">
        <v>5</v>
      </c>
      <c r="D1384" s="125" t="s">
        <v>1512</v>
      </c>
      <c r="E1384" s="122"/>
      <c r="F1384" s="124">
        <v>11.778</v>
      </c>
      <c r="G1384" s="122"/>
      <c r="H1384" s="122"/>
      <c r="I1384" s="122"/>
      <c r="J1384" s="122"/>
    </row>
    <row r="1385" spans="1:10" x14ac:dyDescent="0.3">
      <c r="A1385" s="122"/>
      <c r="B1385" s="126" t="s">
        <v>93</v>
      </c>
      <c r="C1385" s="123" t="s">
        <v>5</v>
      </c>
      <c r="D1385" s="125" t="s">
        <v>1511</v>
      </c>
      <c r="E1385" s="122"/>
      <c r="F1385" s="124">
        <v>4.1079999999999997</v>
      </c>
      <c r="G1385" s="122"/>
      <c r="H1385" s="122"/>
      <c r="I1385" s="122"/>
      <c r="J1385" s="122"/>
    </row>
    <row r="1386" spans="1:10" x14ac:dyDescent="0.3">
      <c r="A1386" s="122"/>
      <c r="B1386" s="126" t="s">
        <v>93</v>
      </c>
      <c r="C1386" s="123" t="s">
        <v>5</v>
      </c>
      <c r="D1386" s="125" t="s">
        <v>1510</v>
      </c>
      <c r="E1386" s="122"/>
      <c r="F1386" s="124">
        <v>10.019</v>
      </c>
      <c r="G1386" s="122"/>
      <c r="H1386" s="122"/>
      <c r="I1386" s="122"/>
      <c r="J1386" s="122"/>
    </row>
    <row r="1387" spans="1:10" x14ac:dyDescent="0.3">
      <c r="A1387" s="122"/>
      <c r="B1387" s="126" t="s">
        <v>93</v>
      </c>
      <c r="C1387" s="123" t="s">
        <v>5</v>
      </c>
      <c r="D1387" s="125" t="s">
        <v>1509</v>
      </c>
      <c r="E1387" s="122"/>
      <c r="F1387" s="124">
        <v>11.91</v>
      </c>
      <c r="G1387" s="122"/>
      <c r="H1387" s="122"/>
      <c r="I1387" s="122"/>
      <c r="J1387" s="122"/>
    </row>
    <row r="1388" spans="1:10" ht="27" x14ac:dyDescent="0.3">
      <c r="A1388" s="122"/>
      <c r="B1388" s="126" t="s">
        <v>93</v>
      </c>
      <c r="C1388" s="123" t="s">
        <v>5</v>
      </c>
      <c r="D1388" s="125" t="s">
        <v>1138</v>
      </c>
      <c r="E1388" s="122"/>
      <c r="F1388" s="124">
        <v>27.138000000000002</v>
      </c>
      <c r="G1388" s="122"/>
      <c r="H1388" s="122"/>
      <c r="I1388" s="122"/>
      <c r="J1388" s="122"/>
    </row>
    <row r="1389" spans="1:10" x14ac:dyDescent="0.3">
      <c r="A1389" s="116"/>
      <c r="B1389" s="121" t="s">
        <v>93</v>
      </c>
      <c r="C1389" s="120" t="s">
        <v>5</v>
      </c>
      <c r="D1389" s="119" t="s">
        <v>95</v>
      </c>
      <c r="E1389" s="116"/>
      <c r="F1389" s="118">
        <v>774.38599999999997</v>
      </c>
      <c r="G1389" s="116"/>
      <c r="H1389" s="116"/>
      <c r="I1389" s="116"/>
      <c r="J1389" s="116"/>
    </row>
    <row r="1390" spans="1:10" ht="27" x14ac:dyDescent="0.3">
      <c r="A1390" s="115" t="s">
        <v>391</v>
      </c>
      <c r="B1390" s="115" t="s">
        <v>87</v>
      </c>
      <c r="C1390" s="114" t="s">
        <v>1587</v>
      </c>
      <c r="D1390" s="110" t="s">
        <v>1586</v>
      </c>
      <c r="E1390" s="113" t="s">
        <v>169</v>
      </c>
      <c r="F1390" s="112">
        <v>603.70100000000002</v>
      </c>
      <c r="G1390" s="111"/>
      <c r="H1390" s="111"/>
      <c r="I1390" s="111">
        <f t="shared" ref="I1390" si="213">(G1390+H1390)*F1390</f>
        <v>0</v>
      </c>
      <c r="J1390" s="110" t="s">
        <v>91</v>
      </c>
    </row>
    <row r="1391" spans="1:10" x14ac:dyDescent="0.3">
      <c r="A1391" s="138"/>
      <c r="B1391" s="126" t="s">
        <v>93</v>
      </c>
      <c r="C1391" s="139" t="s">
        <v>5</v>
      </c>
      <c r="D1391" s="140" t="s">
        <v>1198</v>
      </c>
      <c r="E1391" s="138"/>
      <c r="F1391" s="139" t="s">
        <v>5</v>
      </c>
      <c r="G1391" s="138"/>
      <c r="H1391" s="138"/>
      <c r="I1391" s="138"/>
      <c r="J1391" s="138"/>
    </row>
    <row r="1392" spans="1:10" x14ac:dyDescent="0.3">
      <c r="A1392" s="138"/>
      <c r="B1392" s="126" t="s">
        <v>93</v>
      </c>
      <c r="C1392" s="139" t="s">
        <v>5</v>
      </c>
      <c r="D1392" s="140" t="s">
        <v>456</v>
      </c>
      <c r="E1392" s="138"/>
      <c r="F1392" s="139" t="s">
        <v>5</v>
      </c>
      <c r="G1392" s="138"/>
      <c r="H1392" s="138"/>
      <c r="I1392" s="138"/>
      <c r="J1392" s="138"/>
    </row>
    <row r="1393" spans="1:10" x14ac:dyDescent="0.3">
      <c r="A1393" s="122"/>
      <c r="B1393" s="126" t="s">
        <v>93</v>
      </c>
      <c r="C1393" s="123" t="s">
        <v>5</v>
      </c>
      <c r="D1393" s="125" t="s">
        <v>1545</v>
      </c>
      <c r="E1393" s="122"/>
      <c r="F1393" s="124">
        <v>15.375999999999999</v>
      </c>
      <c r="G1393" s="122"/>
      <c r="H1393" s="122"/>
      <c r="I1393" s="122"/>
      <c r="J1393" s="122"/>
    </row>
    <row r="1394" spans="1:10" x14ac:dyDescent="0.3">
      <c r="A1394" s="122"/>
      <c r="B1394" s="126" t="s">
        <v>93</v>
      </c>
      <c r="C1394" s="123" t="s">
        <v>5</v>
      </c>
      <c r="D1394" s="125" t="s">
        <v>1544</v>
      </c>
      <c r="E1394" s="122"/>
      <c r="F1394" s="124">
        <v>6.3840000000000003</v>
      </c>
      <c r="G1394" s="122"/>
      <c r="H1394" s="122"/>
      <c r="I1394" s="122"/>
      <c r="J1394" s="122"/>
    </row>
    <row r="1395" spans="1:10" x14ac:dyDescent="0.3">
      <c r="A1395" s="122"/>
      <c r="B1395" s="126" t="s">
        <v>93</v>
      </c>
      <c r="C1395" s="123" t="s">
        <v>5</v>
      </c>
      <c r="D1395" s="125" t="s">
        <v>1543</v>
      </c>
      <c r="E1395" s="122"/>
      <c r="F1395" s="124">
        <v>5.7039999999999997</v>
      </c>
      <c r="G1395" s="122"/>
      <c r="H1395" s="122"/>
      <c r="I1395" s="122"/>
      <c r="J1395" s="122"/>
    </row>
    <row r="1396" spans="1:10" x14ac:dyDescent="0.3">
      <c r="A1396" s="122"/>
      <c r="B1396" s="126" t="s">
        <v>93</v>
      </c>
      <c r="C1396" s="123" t="s">
        <v>5</v>
      </c>
      <c r="D1396" s="125" t="s">
        <v>1542</v>
      </c>
      <c r="E1396" s="122"/>
      <c r="F1396" s="124">
        <v>14.772</v>
      </c>
      <c r="G1396" s="122"/>
      <c r="H1396" s="122"/>
      <c r="I1396" s="122"/>
      <c r="J1396" s="122"/>
    </row>
    <row r="1397" spans="1:10" x14ac:dyDescent="0.3">
      <c r="A1397" s="122"/>
      <c r="B1397" s="126" t="s">
        <v>93</v>
      </c>
      <c r="C1397" s="123" t="s">
        <v>5</v>
      </c>
      <c r="D1397" s="125" t="s">
        <v>1193</v>
      </c>
      <c r="E1397" s="122"/>
      <c r="F1397" s="124">
        <v>2.2839999999999998</v>
      </c>
      <c r="G1397" s="122"/>
      <c r="H1397" s="122"/>
      <c r="I1397" s="122"/>
      <c r="J1397" s="122"/>
    </row>
    <row r="1398" spans="1:10" x14ac:dyDescent="0.3">
      <c r="A1398" s="122"/>
      <c r="B1398" s="126" t="s">
        <v>93</v>
      </c>
      <c r="C1398" s="123" t="s">
        <v>5</v>
      </c>
      <c r="D1398" s="125" t="s">
        <v>1541</v>
      </c>
      <c r="E1398" s="122"/>
      <c r="F1398" s="124">
        <v>18.355</v>
      </c>
      <c r="G1398" s="122"/>
      <c r="H1398" s="122"/>
      <c r="I1398" s="122"/>
      <c r="J1398" s="122"/>
    </row>
    <row r="1399" spans="1:10" x14ac:dyDescent="0.3">
      <c r="A1399" s="122"/>
      <c r="B1399" s="126" t="s">
        <v>93</v>
      </c>
      <c r="C1399" s="123" t="s">
        <v>5</v>
      </c>
      <c r="D1399" s="125" t="s">
        <v>1540</v>
      </c>
      <c r="E1399" s="122"/>
      <c r="F1399" s="124">
        <v>7.1390000000000002</v>
      </c>
      <c r="G1399" s="122"/>
      <c r="H1399" s="122"/>
      <c r="I1399" s="122"/>
      <c r="J1399" s="122"/>
    </row>
    <row r="1400" spans="1:10" ht="40.5" x14ac:dyDescent="0.3">
      <c r="A1400" s="122"/>
      <c r="B1400" s="126" t="s">
        <v>93</v>
      </c>
      <c r="C1400" s="123" t="s">
        <v>5</v>
      </c>
      <c r="D1400" s="125" t="s">
        <v>1539</v>
      </c>
      <c r="E1400" s="122"/>
      <c r="F1400" s="124">
        <v>37.308</v>
      </c>
      <c r="G1400" s="122"/>
      <c r="H1400" s="122"/>
      <c r="I1400" s="122"/>
      <c r="J1400" s="122"/>
    </row>
    <row r="1401" spans="1:10" x14ac:dyDescent="0.3">
      <c r="A1401" s="122"/>
      <c r="B1401" s="126" t="s">
        <v>93</v>
      </c>
      <c r="C1401" s="123" t="s">
        <v>5</v>
      </c>
      <c r="D1401" s="125" t="s">
        <v>1538</v>
      </c>
      <c r="E1401" s="122"/>
      <c r="F1401" s="124">
        <v>27.329000000000001</v>
      </c>
      <c r="G1401" s="122"/>
      <c r="H1401" s="122"/>
      <c r="I1401" s="122"/>
      <c r="J1401" s="122"/>
    </row>
    <row r="1402" spans="1:10" x14ac:dyDescent="0.3">
      <c r="A1402" s="122"/>
      <c r="B1402" s="126" t="s">
        <v>93</v>
      </c>
      <c r="C1402" s="123" t="s">
        <v>5</v>
      </c>
      <c r="D1402" s="125" t="s">
        <v>1188</v>
      </c>
      <c r="E1402" s="122"/>
      <c r="F1402" s="124">
        <v>42.975999999999999</v>
      </c>
      <c r="G1402" s="122"/>
      <c r="H1402" s="122"/>
      <c r="I1402" s="122"/>
      <c r="J1402" s="122"/>
    </row>
    <row r="1403" spans="1:10" x14ac:dyDescent="0.3">
      <c r="A1403" s="122"/>
      <c r="B1403" s="126" t="s">
        <v>93</v>
      </c>
      <c r="C1403" s="123" t="s">
        <v>5</v>
      </c>
      <c r="D1403" s="125" t="s">
        <v>1537</v>
      </c>
      <c r="E1403" s="122"/>
      <c r="F1403" s="124">
        <v>29.827000000000002</v>
      </c>
      <c r="G1403" s="122"/>
      <c r="H1403" s="122"/>
      <c r="I1403" s="122"/>
      <c r="J1403" s="122"/>
    </row>
    <row r="1404" spans="1:10" x14ac:dyDescent="0.3">
      <c r="A1404" s="122"/>
      <c r="B1404" s="126" t="s">
        <v>93</v>
      </c>
      <c r="C1404" s="123" t="s">
        <v>5</v>
      </c>
      <c r="D1404" s="125" t="s">
        <v>1536</v>
      </c>
      <c r="E1404" s="122"/>
      <c r="F1404" s="124">
        <v>23.934999999999999</v>
      </c>
      <c r="G1404" s="122"/>
      <c r="H1404" s="122"/>
      <c r="I1404" s="122"/>
      <c r="J1404" s="122"/>
    </row>
    <row r="1405" spans="1:10" x14ac:dyDescent="0.3">
      <c r="A1405" s="122"/>
      <c r="B1405" s="126" t="s">
        <v>93</v>
      </c>
      <c r="C1405" s="123" t="s">
        <v>5</v>
      </c>
      <c r="D1405" s="125" t="s">
        <v>1535</v>
      </c>
      <c r="E1405" s="122"/>
      <c r="F1405" s="124">
        <v>14.836</v>
      </c>
      <c r="G1405" s="122"/>
      <c r="H1405" s="122"/>
      <c r="I1405" s="122"/>
      <c r="J1405" s="122"/>
    </row>
    <row r="1406" spans="1:10" x14ac:dyDescent="0.3">
      <c r="A1406" s="122"/>
      <c r="B1406" s="126" t="s">
        <v>93</v>
      </c>
      <c r="C1406" s="123" t="s">
        <v>5</v>
      </c>
      <c r="D1406" s="125" t="s">
        <v>1184</v>
      </c>
      <c r="E1406" s="122"/>
      <c r="F1406" s="124">
        <v>4.0270000000000001</v>
      </c>
      <c r="G1406" s="122"/>
      <c r="H1406" s="122"/>
      <c r="I1406" s="122"/>
      <c r="J1406" s="122"/>
    </row>
    <row r="1407" spans="1:10" x14ac:dyDescent="0.3">
      <c r="A1407" s="122"/>
      <c r="B1407" s="126" t="s">
        <v>93</v>
      </c>
      <c r="C1407" s="123" t="s">
        <v>5</v>
      </c>
      <c r="D1407" s="125" t="s">
        <v>1183</v>
      </c>
      <c r="E1407" s="122"/>
      <c r="F1407" s="124">
        <v>28.972999999999999</v>
      </c>
      <c r="G1407" s="122"/>
      <c r="H1407" s="122"/>
      <c r="I1407" s="122"/>
      <c r="J1407" s="122"/>
    </row>
    <row r="1408" spans="1:10" x14ac:dyDescent="0.3">
      <c r="A1408" s="122"/>
      <c r="B1408" s="126" t="s">
        <v>93</v>
      </c>
      <c r="C1408" s="123" t="s">
        <v>5</v>
      </c>
      <c r="D1408" s="125" t="s">
        <v>1534</v>
      </c>
      <c r="E1408" s="122"/>
      <c r="F1408" s="124">
        <v>2.17</v>
      </c>
      <c r="G1408" s="122"/>
      <c r="H1408" s="122"/>
      <c r="I1408" s="122"/>
      <c r="J1408" s="122"/>
    </row>
    <row r="1409" spans="1:10" x14ac:dyDescent="0.3">
      <c r="A1409" s="122"/>
      <c r="B1409" s="126" t="s">
        <v>93</v>
      </c>
      <c r="C1409" s="123" t="s">
        <v>5</v>
      </c>
      <c r="D1409" s="125" t="s">
        <v>1533</v>
      </c>
      <c r="E1409" s="122"/>
      <c r="F1409" s="124">
        <v>10.23</v>
      </c>
      <c r="G1409" s="122"/>
      <c r="H1409" s="122"/>
      <c r="I1409" s="122"/>
      <c r="J1409" s="122"/>
    </row>
    <row r="1410" spans="1:10" x14ac:dyDescent="0.3">
      <c r="A1410" s="122"/>
      <c r="B1410" s="126" t="s">
        <v>93</v>
      </c>
      <c r="C1410" s="123" t="s">
        <v>5</v>
      </c>
      <c r="D1410" s="125" t="s">
        <v>1180</v>
      </c>
      <c r="E1410" s="122"/>
      <c r="F1410" s="124">
        <v>16.463000000000001</v>
      </c>
      <c r="G1410" s="122"/>
      <c r="H1410" s="122"/>
      <c r="I1410" s="122"/>
      <c r="J1410" s="122"/>
    </row>
    <row r="1411" spans="1:10" x14ac:dyDescent="0.3">
      <c r="A1411" s="122"/>
      <c r="B1411" s="126" t="s">
        <v>93</v>
      </c>
      <c r="C1411" s="123" t="s">
        <v>5</v>
      </c>
      <c r="D1411" s="125" t="s">
        <v>1532</v>
      </c>
      <c r="E1411" s="122"/>
      <c r="F1411" s="124">
        <v>11.766999999999999</v>
      </c>
      <c r="G1411" s="122"/>
      <c r="H1411" s="122"/>
      <c r="I1411" s="122"/>
      <c r="J1411" s="122"/>
    </row>
    <row r="1412" spans="1:10" x14ac:dyDescent="0.3">
      <c r="A1412" s="122"/>
      <c r="B1412" s="126" t="s">
        <v>93</v>
      </c>
      <c r="C1412" s="123" t="s">
        <v>5</v>
      </c>
      <c r="D1412" s="125" t="s">
        <v>1531</v>
      </c>
      <c r="E1412" s="122"/>
      <c r="F1412" s="124">
        <v>12.196999999999999</v>
      </c>
      <c r="G1412" s="122"/>
      <c r="H1412" s="122"/>
      <c r="I1412" s="122"/>
      <c r="J1412" s="122"/>
    </row>
    <row r="1413" spans="1:10" x14ac:dyDescent="0.3">
      <c r="A1413" s="122"/>
      <c r="B1413" s="126" t="s">
        <v>93</v>
      </c>
      <c r="C1413" s="123" t="s">
        <v>5</v>
      </c>
      <c r="D1413" s="125" t="s">
        <v>1177</v>
      </c>
      <c r="E1413" s="122"/>
      <c r="F1413" s="124">
        <v>0.95899999999999996</v>
      </c>
      <c r="G1413" s="122"/>
      <c r="H1413" s="122"/>
      <c r="I1413" s="122"/>
      <c r="J1413" s="122"/>
    </row>
    <row r="1414" spans="1:10" x14ac:dyDescent="0.3">
      <c r="A1414" s="122"/>
      <c r="B1414" s="126" t="s">
        <v>93</v>
      </c>
      <c r="C1414" s="123" t="s">
        <v>5</v>
      </c>
      <c r="D1414" s="125" t="s">
        <v>1176</v>
      </c>
      <c r="E1414" s="122"/>
      <c r="F1414" s="124">
        <v>30.73</v>
      </c>
      <c r="G1414" s="122"/>
      <c r="H1414" s="122"/>
      <c r="I1414" s="122"/>
      <c r="J1414" s="122"/>
    </row>
    <row r="1415" spans="1:10" x14ac:dyDescent="0.3">
      <c r="A1415" s="122"/>
      <c r="B1415" s="126" t="s">
        <v>93</v>
      </c>
      <c r="C1415" s="123" t="s">
        <v>5</v>
      </c>
      <c r="D1415" s="125" t="s">
        <v>1175</v>
      </c>
      <c r="E1415" s="122"/>
      <c r="F1415" s="124">
        <v>39.566000000000003</v>
      </c>
      <c r="G1415" s="122"/>
      <c r="H1415" s="122"/>
      <c r="I1415" s="122"/>
      <c r="J1415" s="122"/>
    </row>
    <row r="1416" spans="1:10" x14ac:dyDescent="0.3">
      <c r="A1416" s="122"/>
      <c r="B1416" s="126" t="s">
        <v>93</v>
      </c>
      <c r="C1416" s="123" t="s">
        <v>5</v>
      </c>
      <c r="D1416" s="125" t="s">
        <v>1174</v>
      </c>
      <c r="E1416" s="122"/>
      <c r="F1416" s="124">
        <v>3.5640000000000001</v>
      </c>
      <c r="G1416" s="122"/>
      <c r="H1416" s="122"/>
      <c r="I1416" s="122"/>
      <c r="J1416" s="122"/>
    </row>
    <row r="1417" spans="1:10" x14ac:dyDescent="0.3">
      <c r="A1417" s="148"/>
      <c r="B1417" s="126" t="s">
        <v>93</v>
      </c>
      <c r="C1417" s="149" t="s">
        <v>5</v>
      </c>
      <c r="D1417" s="151" t="s">
        <v>547</v>
      </c>
      <c r="E1417" s="148"/>
      <c r="F1417" s="150">
        <v>406.87099999999998</v>
      </c>
      <c r="G1417" s="148"/>
      <c r="H1417" s="148"/>
      <c r="I1417" s="148"/>
      <c r="J1417" s="148"/>
    </row>
    <row r="1418" spans="1:10" x14ac:dyDescent="0.3">
      <c r="A1418" s="138"/>
      <c r="B1418" s="126" t="s">
        <v>93</v>
      </c>
      <c r="C1418" s="139" t="s">
        <v>5</v>
      </c>
      <c r="D1418" s="140" t="s">
        <v>322</v>
      </c>
      <c r="E1418" s="138"/>
      <c r="F1418" s="139" t="s">
        <v>5</v>
      </c>
      <c r="G1418" s="138"/>
      <c r="H1418" s="138"/>
      <c r="I1418" s="138"/>
      <c r="J1418" s="138"/>
    </row>
    <row r="1419" spans="1:10" x14ac:dyDescent="0.3">
      <c r="A1419" s="122"/>
      <c r="B1419" s="126" t="s">
        <v>93</v>
      </c>
      <c r="C1419" s="123" t="s">
        <v>5</v>
      </c>
      <c r="D1419" s="125" t="s">
        <v>1173</v>
      </c>
      <c r="E1419" s="122"/>
      <c r="F1419" s="124">
        <v>5.32</v>
      </c>
      <c r="G1419" s="122"/>
      <c r="H1419" s="122"/>
      <c r="I1419" s="122"/>
      <c r="J1419" s="122"/>
    </row>
    <row r="1420" spans="1:10" x14ac:dyDescent="0.3">
      <c r="A1420" s="122"/>
      <c r="B1420" s="126" t="s">
        <v>93</v>
      </c>
      <c r="C1420" s="123" t="s">
        <v>5</v>
      </c>
      <c r="D1420" s="125" t="s">
        <v>1530</v>
      </c>
      <c r="E1420" s="122"/>
      <c r="F1420" s="124">
        <v>9.2650000000000006</v>
      </c>
      <c r="G1420" s="122"/>
      <c r="H1420" s="122"/>
      <c r="I1420" s="122"/>
      <c r="J1420" s="122"/>
    </row>
    <row r="1421" spans="1:10" x14ac:dyDescent="0.3">
      <c r="A1421" s="122"/>
      <c r="B1421" s="126" t="s">
        <v>93</v>
      </c>
      <c r="C1421" s="123" t="s">
        <v>5</v>
      </c>
      <c r="D1421" s="125" t="s">
        <v>1529</v>
      </c>
      <c r="E1421" s="122"/>
      <c r="F1421" s="124">
        <v>8.4149999999999991</v>
      </c>
      <c r="G1421" s="122"/>
      <c r="H1421" s="122"/>
      <c r="I1421" s="122"/>
      <c r="J1421" s="122"/>
    </row>
    <row r="1422" spans="1:10" x14ac:dyDescent="0.3">
      <c r="A1422" s="122"/>
      <c r="B1422" s="126" t="s">
        <v>93</v>
      </c>
      <c r="C1422" s="123" t="s">
        <v>5</v>
      </c>
      <c r="D1422" s="125" t="s">
        <v>1528</v>
      </c>
      <c r="E1422" s="122"/>
      <c r="F1422" s="124">
        <v>12.093</v>
      </c>
      <c r="G1422" s="122"/>
      <c r="H1422" s="122"/>
      <c r="I1422" s="122"/>
      <c r="J1422" s="122"/>
    </row>
    <row r="1423" spans="1:10" x14ac:dyDescent="0.3">
      <c r="A1423" s="122"/>
      <c r="B1423" s="126" t="s">
        <v>93</v>
      </c>
      <c r="C1423" s="123" t="s">
        <v>5</v>
      </c>
      <c r="D1423" s="125" t="s">
        <v>1527</v>
      </c>
      <c r="E1423" s="122"/>
      <c r="F1423" s="124">
        <v>6.96</v>
      </c>
      <c r="G1423" s="122"/>
      <c r="H1423" s="122"/>
      <c r="I1423" s="122"/>
      <c r="J1423" s="122"/>
    </row>
    <row r="1424" spans="1:10" x14ac:dyDescent="0.3">
      <c r="A1424" s="122"/>
      <c r="B1424" s="126" t="s">
        <v>93</v>
      </c>
      <c r="C1424" s="123" t="s">
        <v>5</v>
      </c>
      <c r="D1424" s="125" t="s">
        <v>1526</v>
      </c>
      <c r="E1424" s="122"/>
      <c r="F1424" s="124">
        <v>13.587</v>
      </c>
      <c r="G1424" s="122"/>
      <c r="H1424" s="122"/>
      <c r="I1424" s="122"/>
      <c r="J1424" s="122"/>
    </row>
    <row r="1425" spans="1:10" x14ac:dyDescent="0.3">
      <c r="A1425" s="122"/>
      <c r="B1425" s="126" t="s">
        <v>93</v>
      </c>
      <c r="C1425" s="123" t="s">
        <v>5</v>
      </c>
      <c r="D1425" s="125" t="s">
        <v>1525</v>
      </c>
      <c r="E1425" s="122"/>
      <c r="F1425" s="124">
        <v>0.74</v>
      </c>
      <c r="G1425" s="122"/>
      <c r="H1425" s="122"/>
      <c r="I1425" s="122"/>
      <c r="J1425" s="122"/>
    </row>
    <row r="1426" spans="1:10" x14ac:dyDescent="0.3">
      <c r="A1426" s="122"/>
      <c r="B1426" s="126" t="s">
        <v>93</v>
      </c>
      <c r="C1426" s="123" t="s">
        <v>5</v>
      </c>
      <c r="D1426" s="125" t="s">
        <v>1524</v>
      </c>
      <c r="E1426" s="122"/>
      <c r="F1426" s="124">
        <v>9.5640000000000001</v>
      </c>
      <c r="G1426" s="122"/>
      <c r="H1426" s="122"/>
      <c r="I1426" s="122"/>
      <c r="J1426" s="122"/>
    </row>
    <row r="1427" spans="1:10" x14ac:dyDescent="0.3">
      <c r="A1427" s="122"/>
      <c r="B1427" s="126" t="s">
        <v>93</v>
      </c>
      <c r="C1427" s="123" t="s">
        <v>5</v>
      </c>
      <c r="D1427" s="125" t="s">
        <v>1165</v>
      </c>
      <c r="E1427" s="122"/>
      <c r="F1427" s="124">
        <v>8.8610000000000007</v>
      </c>
      <c r="G1427" s="122"/>
      <c r="H1427" s="122"/>
      <c r="I1427" s="122"/>
      <c r="J1427" s="122"/>
    </row>
    <row r="1428" spans="1:10" x14ac:dyDescent="0.3">
      <c r="A1428" s="122"/>
      <c r="B1428" s="126" t="s">
        <v>93</v>
      </c>
      <c r="C1428" s="123" t="s">
        <v>5</v>
      </c>
      <c r="D1428" s="125" t="s">
        <v>1523</v>
      </c>
      <c r="E1428" s="122"/>
      <c r="F1428" s="124">
        <v>8.1890000000000001</v>
      </c>
      <c r="G1428" s="122"/>
      <c r="H1428" s="122"/>
      <c r="I1428" s="122"/>
      <c r="J1428" s="122"/>
    </row>
    <row r="1429" spans="1:10" x14ac:dyDescent="0.3">
      <c r="A1429" s="122"/>
      <c r="B1429" s="126" t="s">
        <v>93</v>
      </c>
      <c r="C1429" s="123" t="s">
        <v>5</v>
      </c>
      <c r="D1429" s="125" t="s">
        <v>1522</v>
      </c>
      <c r="E1429" s="122"/>
      <c r="F1429" s="124">
        <v>20.295000000000002</v>
      </c>
      <c r="G1429" s="122"/>
      <c r="H1429" s="122"/>
      <c r="I1429" s="122"/>
      <c r="J1429" s="122"/>
    </row>
    <row r="1430" spans="1:10" x14ac:dyDescent="0.3">
      <c r="A1430" s="122"/>
      <c r="B1430" s="126" t="s">
        <v>93</v>
      </c>
      <c r="C1430" s="123" t="s">
        <v>5</v>
      </c>
      <c r="D1430" s="125" t="s">
        <v>1521</v>
      </c>
      <c r="E1430" s="122"/>
      <c r="F1430" s="124">
        <v>10.856</v>
      </c>
      <c r="G1430" s="122"/>
      <c r="H1430" s="122"/>
      <c r="I1430" s="122"/>
      <c r="J1430" s="122"/>
    </row>
    <row r="1431" spans="1:10" x14ac:dyDescent="0.3">
      <c r="A1431" s="122"/>
      <c r="B1431" s="126" t="s">
        <v>93</v>
      </c>
      <c r="C1431" s="123" t="s">
        <v>5</v>
      </c>
      <c r="D1431" s="125" t="s">
        <v>1161</v>
      </c>
      <c r="E1431" s="122"/>
      <c r="F1431" s="124">
        <v>7.1139999999999999</v>
      </c>
      <c r="G1431" s="122"/>
      <c r="H1431" s="122"/>
      <c r="I1431" s="122"/>
      <c r="J1431" s="122"/>
    </row>
    <row r="1432" spans="1:10" x14ac:dyDescent="0.3">
      <c r="A1432" s="122"/>
      <c r="B1432" s="126" t="s">
        <v>93</v>
      </c>
      <c r="C1432" s="123" t="s">
        <v>5</v>
      </c>
      <c r="D1432" s="125" t="s">
        <v>1520</v>
      </c>
      <c r="E1432" s="122"/>
      <c r="F1432" s="124">
        <v>5.4560000000000004</v>
      </c>
      <c r="G1432" s="122"/>
      <c r="H1432" s="122"/>
      <c r="I1432" s="122"/>
      <c r="J1432" s="122"/>
    </row>
    <row r="1433" spans="1:10" x14ac:dyDescent="0.3">
      <c r="A1433" s="122"/>
      <c r="B1433" s="126" t="s">
        <v>93</v>
      </c>
      <c r="C1433" s="123" t="s">
        <v>5</v>
      </c>
      <c r="D1433" s="125" t="s">
        <v>1519</v>
      </c>
      <c r="E1433" s="122"/>
      <c r="F1433" s="124">
        <v>19.675000000000001</v>
      </c>
      <c r="G1433" s="122"/>
      <c r="H1433" s="122"/>
      <c r="I1433" s="122"/>
      <c r="J1433" s="122"/>
    </row>
    <row r="1434" spans="1:10" x14ac:dyDescent="0.3">
      <c r="A1434" s="122"/>
      <c r="B1434" s="126" t="s">
        <v>93</v>
      </c>
      <c r="C1434" s="123" t="s">
        <v>5</v>
      </c>
      <c r="D1434" s="125" t="s">
        <v>1518</v>
      </c>
      <c r="E1434" s="122"/>
      <c r="F1434" s="124">
        <v>16.53</v>
      </c>
      <c r="G1434" s="122"/>
      <c r="H1434" s="122"/>
      <c r="I1434" s="122"/>
      <c r="J1434" s="122"/>
    </row>
    <row r="1435" spans="1:10" x14ac:dyDescent="0.3">
      <c r="A1435" s="122"/>
      <c r="B1435" s="126" t="s">
        <v>93</v>
      </c>
      <c r="C1435" s="123" t="s">
        <v>5</v>
      </c>
      <c r="D1435" s="125" t="s">
        <v>1157</v>
      </c>
      <c r="E1435" s="122"/>
      <c r="F1435" s="124">
        <v>4.62</v>
      </c>
      <c r="G1435" s="122"/>
      <c r="H1435" s="122"/>
      <c r="I1435" s="122"/>
      <c r="J1435" s="122"/>
    </row>
    <row r="1436" spans="1:10" x14ac:dyDescent="0.3">
      <c r="A1436" s="122"/>
      <c r="B1436" s="126" t="s">
        <v>93</v>
      </c>
      <c r="C1436" s="123" t="s">
        <v>5</v>
      </c>
      <c r="D1436" s="125" t="s">
        <v>1517</v>
      </c>
      <c r="E1436" s="122"/>
      <c r="F1436" s="124">
        <v>7.58</v>
      </c>
      <c r="G1436" s="122"/>
      <c r="H1436" s="122"/>
      <c r="I1436" s="122"/>
      <c r="J1436" s="122"/>
    </row>
    <row r="1437" spans="1:10" x14ac:dyDescent="0.3">
      <c r="A1437" s="148"/>
      <c r="B1437" s="126" t="s">
        <v>93</v>
      </c>
      <c r="C1437" s="149" t="s">
        <v>5</v>
      </c>
      <c r="D1437" s="151" t="s">
        <v>413</v>
      </c>
      <c r="E1437" s="148"/>
      <c r="F1437" s="150">
        <v>175.12</v>
      </c>
      <c r="G1437" s="148"/>
      <c r="H1437" s="148"/>
      <c r="I1437" s="148"/>
      <c r="J1437" s="148"/>
    </row>
    <row r="1438" spans="1:10" x14ac:dyDescent="0.3">
      <c r="A1438" s="138"/>
      <c r="B1438" s="126" t="s">
        <v>93</v>
      </c>
      <c r="C1438" s="139" t="s">
        <v>5</v>
      </c>
      <c r="D1438" s="140" t="s">
        <v>1585</v>
      </c>
      <c r="E1438" s="138"/>
      <c r="F1438" s="139" t="s">
        <v>5</v>
      </c>
      <c r="G1438" s="138"/>
      <c r="H1438" s="138"/>
      <c r="I1438" s="138"/>
      <c r="J1438" s="138"/>
    </row>
    <row r="1439" spans="1:10" ht="27" x14ac:dyDescent="0.3">
      <c r="A1439" s="122"/>
      <c r="B1439" s="126" t="s">
        <v>93</v>
      </c>
      <c r="C1439" s="123" t="s">
        <v>5</v>
      </c>
      <c r="D1439" s="125" t="s">
        <v>1584</v>
      </c>
      <c r="E1439" s="122"/>
      <c r="F1439" s="124">
        <v>21.71</v>
      </c>
      <c r="G1439" s="122"/>
      <c r="H1439" s="122"/>
      <c r="I1439" s="122"/>
      <c r="J1439" s="122"/>
    </row>
    <row r="1440" spans="1:10" x14ac:dyDescent="0.3">
      <c r="A1440" s="116"/>
      <c r="B1440" s="121" t="s">
        <v>93</v>
      </c>
      <c r="C1440" s="120" t="s">
        <v>5</v>
      </c>
      <c r="D1440" s="119" t="s">
        <v>95</v>
      </c>
      <c r="E1440" s="116"/>
      <c r="F1440" s="118">
        <v>603.70100000000002</v>
      </c>
      <c r="G1440" s="116"/>
      <c r="H1440" s="116"/>
      <c r="I1440" s="116"/>
      <c r="J1440" s="116"/>
    </row>
    <row r="1441" spans="1:10" ht="27" x14ac:dyDescent="0.3">
      <c r="A1441" s="115" t="s">
        <v>395</v>
      </c>
      <c r="B1441" s="115" t="s">
        <v>87</v>
      </c>
      <c r="C1441" s="114" t="s">
        <v>1583</v>
      </c>
      <c r="D1441" s="110" t="s">
        <v>1582</v>
      </c>
      <c r="E1441" s="113" t="s">
        <v>169</v>
      </c>
      <c r="F1441" s="112">
        <v>1215.395</v>
      </c>
      <c r="G1441" s="111"/>
      <c r="H1441" s="111"/>
      <c r="I1441" s="111">
        <f t="shared" ref="I1441" si="214">(G1441+H1441)*F1441</f>
        <v>0</v>
      </c>
      <c r="J1441" s="110" t="s">
        <v>91</v>
      </c>
    </row>
    <row r="1442" spans="1:10" x14ac:dyDescent="0.3">
      <c r="A1442" s="138"/>
      <c r="B1442" s="126" t="s">
        <v>93</v>
      </c>
      <c r="C1442" s="139" t="s">
        <v>5</v>
      </c>
      <c r="D1442" s="140" t="s">
        <v>1244</v>
      </c>
      <c r="E1442" s="138"/>
      <c r="F1442" s="139" t="s">
        <v>5</v>
      </c>
      <c r="G1442" s="138"/>
      <c r="H1442" s="138"/>
      <c r="I1442" s="138"/>
      <c r="J1442" s="138"/>
    </row>
    <row r="1443" spans="1:10" x14ac:dyDescent="0.3">
      <c r="A1443" s="138"/>
      <c r="B1443" s="126" t="s">
        <v>93</v>
      </c>
      <c r="C1443" s="139" t="s">
        <v>5</v>
      </c>
      <c r="D1443" s="140" t="s">
        <v>456</v>
      </c>
      <c r="E1443" s="138"/>
      <c r="F1443" s="139" t="s">
        <v>5</v>
      </c>
      <c r="G1443" s="138"/>
      <c r="H1443" s="138"/>
      <c r="I1443" s="138"/>
      <c r="J1443" s="138"/>
    </row>
    <row r="1444" spans="1:10" x14ac:dyDescent="0.3">
      <c r="A1444" s="122"/>
      <c r="B1444" s="126" t="s">
        <v>93</v>
      </c>
      <c r="C1444" s="123" t="s">
        <v>5</v>
      </c>
      <c r="D1444" s="125" t="s">
        <v>1581</v>
      </c>
      <c r="E1444" s="122"/>
      <c r="F1444" s="124">
        <v>1.29</v>
      </c>
      <c r="G1444" s="122"/>
      <c r="H1444" s="122"/>
      <c r="I1444" s="122"/>
      <c r="J1444" s="122"/>
    </row>
    <row r="1445" spans="1:10" x14ac:dyDescent="0.3">
      <c r="A1445" s="122"/>
      <c r="B1445" s="126" t="s">
        <v>93</v>
      </c>
      <c r="C1445" s="123" t="s">
        <v>5</v>
      </c>
      <c r="D1445" s="125" t="s">
        <v>1580</v>
      </c>
      <c r="E1445" s="122"/>
      <c r="F1445" s="124">
        <v>2.94</v>
      </c>
      <c r="G1445" s="122"/>
      <c r="H1445" s="122"/>
      <c r="I1445" s="122"/>
      <c r="J1445" s="122"/>
    </row>
    <row r="1446" spans="1:10" x14ac:dyDescent="0.3">
      <c r="A1446" s="122"/>
      <c r="B1446" s="126" t="s">
        <v>93</v>
      </c>
      <c r="C1446" s="123" t="s">
        <v>5</v>
      </c>
      <c r="D1446" s="125" t="s">
        <v>1579</v>
      </c>
      <c r="E1446" s="122"/>
      <c r="F1446" s="124">
        <v>36.409999999999997</v>
      </c>
      <c r="G1446" s="122"/>
      <c r="H1446" s="122"/>
      <c r="I1446" s="122"/>
      <c r="J1446" s="122"/>
    </row>
    <row r="1447" spans="1:10" x14ac:dyDescent="0.3">
      <c r="A1447" s="122"/>
      <c r="B1447" s="126" t="s">
        <v>93</v>
      </c>
      <c r="C1447" s="123" t="s">
        <v>5</v>
      </c>
      <c r="D1447" s="125" t="s">
        <v>1578</v>
      </c>
      <c r="E1447" s="122"/>
      <c r="F1447" s="124">
        <v>6.86</v>
      </c>
      <c r="G1447" s="122"/>
      <c r="H1447" s="122"/>
      <c r="I1447" s="122"/>
      <c r="J1447" s="122"/>
    </row>
    <row r="1448" spans="1:10" x14ac:dyDescent="0.3">
      <c r="A1448" s="122"/>
      <c r="B1448" s="126" t="s">
        <v>93</v>
      </c>
      <c r="C1448" s="123" t="s">
        <v>5</v>
      </c>
      <c r="D1448" s="125" t="s">
        <v>1577</v>
      </c>
      <c r="E1448" s="122"/>
      <c r="F1448" s="124">
        <v>9.4710000000000001</v>
      </c>
      <c r="G1448" s="122"/>
      <c r="H1448" s="122"/>
      <c r="I1448" s="122"/>
      <c r="J1448" s="122"/>
    </row>
    <row r="1449" spans="1:10" ht="27" x14ac:dyDescent="0.3">
      <c r="A1449" s="122"/>
      <c r="B1449" s="126" t="s">
        <v>93</v>
      </c>
      <c r="C1449" s="123" t="s">
        <v>5</v>
      </c>
      <c r="D1449" s="125" t="s">
        <v>1576</v>
      </c>
      <c r="E1449" s="122"/>
      <c r="F1449" s="124">
        <v>29.847999999999999</v>
      </c>
      <c r="G1449" s="122"/>
      <c r="H1449" s="122"/>
      <c r="I1449" s="122"/>
      <c r="J1449" s="122"/>
    </row>
    <row r="1450" spans="1:10" x14ac:dyDescent="0.3">
      <c r="A1450" s="122"/>
      <c r="B1450" s="126" t="s">
        <v>93</v>
      </c>
      <c r="C1450" s="123" t="s">
        <v>5</v>
      </c>
      <c r="D1450" s="125" t="s">
        <v>1575</v>
      </c>
      <c r="E1450" s="122"/>
      <c r="F1450" s="124">
        <v>5.3440000000000003</v>
      </c>
      <c r="G1450" s="122"/>
      <c r="H1450" s="122"/>
      <c r="I1450" s="122"/>
      <c r="J1450" s="122"/>
    </row>
    <row r="1451" spans="1:10" x14ac:dyDescent="0.3">
      <c r="A1451" s="122"/>
      <c r="B1451" s="126" t="s">
        <v>93</v>
      </c>
      <c r="C1451" s="123" t="s">
        <v>5</v>
      </c>
      <c r="D1451" s="125" t="s">
        <v>1574</v>
      </c>
      <c r="E1451" s="122"/>
      <c r="F1451" s="124">
        <v>4.2560000000000002</v>
      </c>
      <c r="G1451" s="122"/>
      <c r="H1451" s="122"/>
      <c r="I1451" s="122"/>
      <c r="J1451" s="122"/>
    </row>
    <row r="1452" spans="1:10" x14ac:dyDescent="0.3">
      <c r="A1452" s="122"/>
      <c r="B1452" s="126" t="s">
        <v>93</v>
      </c>
      <c r="C1452" s="123" t="s">
        <v>5</v>
      </c>
      <c r="D1452" s="125" t="s">
        <v>1573</v>
      </c>
      <c r="E1452" s="122"/>
      <c r="F1452" s="124">
        <v>8.1959999999999997</v>
      </c>
      <c r="G1452" s="122"/>
      <c r="H1452" s="122"/>
      <c r="I1452" s="122"/>
      <c r="J1452" s="122"/>
    </row>
    <row r="1453" spans="1:10" x14ac:dyDescent="0.3">
      <c r="A1453" s="122"/>
      <c r="B1453" s="126" t="s">
        <v>93</v>
      </c>
      <c r="C1453" s="123" t="s">
        <v>5</v>
      </c>
      <c r="D1453" s="125" t="s">
        <v>1572</v>
      </c>
      <c r="E1453" s="122"/>
      <c r="F1453" s="124">
        <v>4.6500000000000004</v>
      </c>
      <c r="G1453" s="122"/>
      <c r="H1453" s="122"/>
      <c r="I1453" s="122"/>
      <c r="J1453" s="122"/>
    </row>
    <row r="1454" spans="1:10" x14ac:dyDescent="0.3">
      <c r="A1454" s="122"/>
      <c r="B1454" s="126" t="s">
        <v>93</v>
      </c>
      <c r="C1454" s="123" t="s">
        <v>5</v>
      </c>
      <c r="D1454" s="125" t="s">
        <v>1571</v>
      </c>
      <c r="E1454" s="122"/>
      <c r="F1454" s="124">
        <v>15.44</v>
      </c>
      <c r="G1454" s="122"/>
      <c r="H1454" s="122"/>
      <c r="I1454" s="122"/>
      <c r="J1454" s="122"/>
    </row>
    <row r="1455" spans="1:10" x14ac:dyDescent="0.3">
      <c r="A1455" s="122"/>
      <c r="B1455" s="126" t="s">
        <v>93</v>
      </c>
      <c r="C1455" s="123" t="s">
        <v>5</v>
      </c>
      <c r="D1455" s="125" t="s">
        <v>1570</v>
      </c>
      <c r="E1455" s="122"/>
      <c r="F1455" s="124">
        <v>22.007999999999999</v>
      </c>
      <c r="G1455" s="122"/>
      <c r="H1455" s="122"/>
      <c r="I1455" s="122"/>
      <c r="J1455" s="122"/>
    </row>
    <row r="1456" spans="1:10" x14ac:dyDescent="0.3">
      <c r="A1456" s="122"/>
      <c r="B1456" s="126" t="s">
        <v>93</v>
      </c>
      <c r="C1456" s="123" t="s">
        <v>5</v>
      </c>
      <c r="D1456" s="125" t="s">
        <v>1569</v>
      </c>
      <c r="E1456" s="122"/>
      <c r="F1456" s="124">
        <v>28.744</v>
      </c>
      <c r="G1456" s="122"/>
      <c r="H1456" s="122"/>
      <c r="I1456" s="122"/>
      <c r="J1456" s="122"/>
    </row>
    <row r="1457" spans="1:10" x14ac:dyDescent="0.3">
      <c r="A1457" s="122"/>
      <c r="B1457" s="126" t="s">
        <v>93</v>
      </c>
      <c r="C1457" s="123" t="s">
        <v>5</v>
      </c>
      <c r="D1457" s="125" t="s">
        <v>1568</v>
      </c>
      <c r="E1457" s="122"/>
      <c r="F1457" s="124">
        <v>15.08</v>
      </c>
      <c r="G1457" s="122"/>
      <c r="H1457" s="122"/>
      <c r="I1457" s="122"/>
      <c r="J1457" s="122"/>
    </row>
    <row r="1458" spans="1:10" x14ac:dyDescent="0.3">
      <c r="A1458" s="122"/>
      <c r="B1458" s="126" t="s">
        <v>93</v>
      </c>
      <c r="C1458" s="123" t="s">
        <v>5</v>
      </c>
      <c r="D1458" s="125" t="s">
        <v>1567</v>
      </c>
      <c r="E1458" s="122"/>
      <c r="F1458" s="124">
        <v>21.234999999999999</v>
      </c>
      <c r="G1458" s="122"/>
      <c r="H1458" s="122"/>
      <c r="I1458" s="122"/>
      <c r="J1458" s="122"/>
    </row>
    <row r="1459" spans="1:10" x14ac:dyDescent="0.3">
      <c r="A1459" s="122"/>
      <c r="B1459" s="126" t="s">
        <v>93</v>
      </c>
      <c r="C1459" s="123" t="s">
        <v>5</v>
      </c>
      <c r="D1459" s="125" t="s">
        <v>1566</v>
      </c>
      <c r="E1459" s="122"/>
      <c r="F1459" s="124">
        <v>31.512</v>
      </c>
      <c r="G1459" s="122"/>
      <c r="H1459" s="122"/>
      <c r="I1459" s="122"/>
      <c r="J1459" s="122"/>
    </row>
    <row r="1460" spans="1:10" x14ac:dyDescent="0.3">
      <c r="A1460" s="122"/>
      <c r="B1460" s="126" t="s">
        <v>93</v>
      </c>
      <c r="C1460" s="123" t="s">
        <v>5</v>
      </c>
      <c r="D1460" s="125" t="s">
        <v>1565</v>
      </c>
      <c r="E1460" s="122"/>
      <c r="F1460" s="124">
        <v>9.0619999999999994</v>
      </c>
      <c r="G1460" s="122"/>
      <c r="H1460" s="122"/>
      <c r="I1460" s="122"/>
      <c r="J1460" s="122"/>
    </row>
    <row r="1461" spans="1:10" x14ac:dyDescent="0.3">
      <c r="A1461" s="122"/>
      <c r="B1461" s="126" t="s">
        <v>93</v>
      </c>
      <c r="C1461" s="123" t="s">
        <v>5</v>
      </c>
      <c r="D1461" s="125" t="s">
        <v>1564</v>
      </c>
      <c r="E1461" s="122"/>
      <c r="F1461" s="124">
        <v>10.875999999999999</v>
      </c>
      <c r="G1461" s="122"/>
      <c r="H1461" s="122"/>
      <c r="I1461" s="122"/>
      <c r="J1461" s="122"/>
    </row>
    <row r="1462" spans="1:10" x14ac:dyDescent="0.3">
      <c r="A1462" s="122"/>
      <c r="B1462" s="126" t="s">
        <v>93</v>
      </c>
      <c r="C1462" s="123" t="s">
        <v>5</v>
      </c>
      <c r="D1462" s="125" t="s">
        <v>1563</v>
      </c>
      <c r="E1462" s="122"/>
      <c r="F1462" s="124">
        <v>22.356999999999999</v>
      </c>
      <c r="G1462" s="122"/>
      <c r="H1462" s="122"/>
      <c r="I1462" s="122"/>
      <c r="J1462" s="122"/>
    </row>
    <row r="1463" spans="1:10" x14ac:dyDescent="0.3">
      <c r="A1463" s="122"/>
      <c r="B1463" s="126" t="s">
        <v>93</v>
      </c>
      <c r="C1463" s="123" t="s">
        <v>5</v>
      </c>
      <c r="D1463" s="125" t="s">
        <v>1562</v>
      </c>
      <c r="E1463" s="122"/>
      <c r="F1463" s="124">
        <v>22.414999999999999</v>
      </c>
      <c r="G1463" s="122"/>
      <c r="H1463" s="122"/>
      <c r="I1463" s="122"/>
      <c r="J1463" s="122"/>
    </row>
    <row r="1464" spans="1:10" x14ac:dyDescent="0.3">
      <c r="A1464" s="122"/>
      <c r="B1464" s="126" t="s">
        <v>93</v>
      </c>
      <c r="C1464" s="123" t="s">
        <v>5</v>
      </c>
      <c r="D1464" s="125" t="s">
        <v>1223</v>
      </c>
      <c r="E1464" s="122"/>
      <c r="F1464" s="124">
        <v>53.250999999999998</v>
      </c>
      <c r="G1464" s="122"/>
      <c r="H1464" s="122"/>
      <c r="I1464" s="122"/>
      <c r="J1464" s="122"/>
    </row>
    <row r="1465" spans="1:10" x14ac:dyDescent="0.3">
      <c r="A1465" s="122"/>
      <c r="B1465" s="126" t="s">
        <v>93</v>
      </c>
      <c r="C1465" s="123" t="s">
        <v>5</v>
      </c>
      <c r="D1465" s="125" t="s">
        <v>1222</v>
      </c>
      <c r="E1465" s="122"/>
      <c r="F1465" s="124">
        <v>49.74</v>
      </c>
      <c r="G1465" s="122"/>
      <c r="H1465" s="122"/>
      <c r="I1465" s="122"/>
      <c r="J1465" s="122"/>
    </row>
    <row r="1466" spans="1:10" x14ac:dyDescent="0.3">
      <c r="A1466" s="122"/>
      <c r="B1466" s="126" t="s">
        <v>93</v>
      </c>
      <c r="C1466" s="123" t="s">
        <v>5</v>
      </c>
      <c r="D1466" s="125" t="s">
        <v>1221</v>
      </c>
      <c r="E1466" s="122"/>
      <c r="F1466" s="124">
        <v>7.2759999999999998</v>
      </c>
      <c r="G1466" s="122"/>
      <c r="H1466" s="122"/>
      <c r="I1466" s="122"/>
      <c r="J1466" s="122"/>
    </row>
    <row r="1467" spans="1:10" x14ac:dyDescent="0.3">
      <c r="A1467" s="122"/>
      <c r="B1467" s="126" t="s">
        <v>93</v>
      </c>
      <c r="C1467" s="123" t="s">
        <v>5</v>
      </c>
      <c r="D1467" s="125" t="s">
        <v>1220</v>
      </c>
      <c r="E1467" s="122"/>
      <c r="F1467" s="124">
        <v>18.523</v>
      </c>
      <c r="G1467" s="122"/>
      <c r="H1467" s="122"/>
      <c r="I1467" s="122"/>
      <c r="J1467" s="122"/>
    </row>
    <row r="1468" spans="1:10" ht="27" x14ac:dyDescent="0.3">
      <c r="A1468" s="122"/>
      <c r="B1468" s="126" t="s">
        <v>93</v>
      </c>
      <c r="C1468" s="123" t="s">
        <v>5</v>
      </c>
      <c r="D1468" s="125" t="s">
        <v>1219</v>
      </c>
      <c r="E1468" s="122"/>
      <c r="F1468" s="124">
        <v>9.35</v>
      </c>
      <c r="G1468" s="122"/>
      <c r="H1468" s="122"/>
      <c r="I1468" s="122"/>
      <c r="J1468" s="122"/>
    </row>
    <row r="1469" spans="1:10" x14ac:dyDescent="0.3">
      <c r="A1469" s="148"/>
      <c r="B1469" s="126" t="s">
        <v>93</v>
      </c>
      <c r="C1469" s="149" t="s">
        <v>5</v>
      </c>
      <c r="D1469" s="151" t="s">
        <v>1218</v>
      </c>
      <c r="E1469" s="148"/>
      <c r="F1469" s="150">
        <v>446.13400000000001</v>
      </c>
      <c r="G1469" s="148"/>
      <c r="H1469" s="148"/>
      <c r="I1469" s="148"/>
      <c r="J1469" s="148"/>
    </row>
    <row r="1470" spans="1:10" x14ac:dyDescent="0.3">
      <c r="A1470" s="138"/>
      <c r="B1470" s="126" t="s">
        <v>93</v>
      </c>
      <c r="C1470" s="139" t="s">
        <v>5</v>
      </c>
      <c r="D1470" s="140" t="s">
        <v>322</v>
      </c>
      <c r="E1470" s="138"/>
      <c r="F1470" s="139" t="s">
        <v>5</v>
      </c>
      <c r="G1470" s="138"/>
      <c r="H1470" s="138"/>
      <c r="I1470" s="138"/>
      <c r="J1470" s="138"/>
    </row>
    <row r="1471" spans="1:10" x14ac:dyDescent="0.3">
      <c r="A1471" s="122"/>
      <c r="B1471" s="126" t="s">
        <v>93</v>
      </c>
      <c r="C1471" s="123" t="s">
        <v>5</v>
      </c>
      <c r="D1471" s="125" t="s">
        <v>1217</v>
      </c>
      <c r="E1471" s="122"/>
      <c r="F1471" s="124">
        <v>13.775</v>
      </c>
      <c r="G1471" s="122"/>
      <c r="H1471" s="122"/>
      <c r="I1471" s="122"/>
      <c r="J1471" s="122"/>
    </row>
    <row r="1472" spans="1:10" x14ac:dyDescent="0.3">
      <c r="A1472" s="122"/>
      <c r="B1472" s="126" t="s">
        <v>93</v>
      </c>
      <c r="C1472" s="123" t="s">
        <v>5</v>
      </c>
      <c r="D1472" s="125" t="s">
        <v>1561</v>
      </c>
      <c r="E1472" s="122"/>
      <c r="F1472" s="124">
        <v>6.8230000000000004</v>
      </c>
      <c r="G1472" s="122"/>
      <c r="H1472" s="122"/>
      <c r="I1472" s="122"/>
      <c r="J1472" s="122"/>
    </row>
    <row r="1473" spans="1:10" x14ac:dyDescent="0.3">
      <c r="A1473" s="122"/>
      <c r="B1473" s="126" t="s">
        <v>93</v>
      </c>
      <c r="C1473" s="123" t="s">
        <v>5</v>
      </c>
      <c r="D1473" s="125" t="s">
        <v>1560</v>
      </c>
      <c r="E1473" s="122"/>
      <c r="F1473" s="124">
        <v>17.352</v>
      </c>
      <c r="G1473" s="122"/>
      <c r="H1473" s="122"/>
      <c r="I1473" s="122"/>
      <c r="J1473" s="122"/>
    </row>
    <row r="1474" spans="1:10" x14ac:dyDescent="0.3">
      <c r="A1474" s="122"/>
      <c r="B1474" s="126" t="s">
        <v>93</v>
      </c>
      <c r="C1474" s="123" t="s">
        <v>5</v>
      </c>
      <c r="D1474" s="125" t="s">
        <v>1559</v>
      </c>
      <c r="E1474" s="122"/>
      <c r="F1474" s="124">
        <v>11.327999999999999</v>
      </c>
      <c r="G1474" s="122"/>
      <c r="H1474" s="122"/>
      <c r="I1474" s="122"/>
      <c r="J1474" s="122"/>
    </row>
    <row r="1475" spans="1:10" x14ac:dyDescent="0.3">
      <c r="A1475" s="122"/>
      <c r="B1475" s="126" t="s">
        <v>93</v>
      </c>
      <c r="C1475" s="123" t="s">
        <v>5</v>
      </c>
      <c r="D1475" s="125" t="s">
        <v>1558</v>
      </c>
      <c r="E1475" s="122"/>
      <c r="F1475" s="124">
        <v>5.9450000000000003</v>
      </c>
      <c r="G1475" s="122"/>
      <c r="H1475" s="122"/>
      <c r="I1475" s="122"/>
      <c r="J1475" s="122"/>
    </row>
    <row r="1476" spans="1:10" x14ac:dyDescent="0.3">
      <c r="A1476" s="122"/>
      <c r="B1476" s="126" t="s">
        <v>93</v>
      </c>
      <c r="C1476" s="123" t="s">
        <v>5</v>
      </c>
      <c r="D1476" s="125" t="s">
        <v>1557</v>
      </c>
      <c r="E1476" s="122"/>
      <c r="F1476" s="124">
        <v>24.128</v>
      </c>
      <c r="G1476" s="122"/>
      <c r="H1476" s="122"/>
      <c r="I1476" s="122"/>
      <c r="J1476" s="122"/>
    </row>
    <row r="1477" spans="1:10" x14ac:dyDescent="0.3">
      <c r="A1477" s="122"/>
      <c r="B1477" s="126" t="s">
        <v>93</v>
      </c>
      <c r="C1477" s="123" t="s">
        <v>5</v>
      </c>
      <c r="D1477" s="125" t="s">
        <v>1556</v>
      </c>
      <c r="E1477" s="122"/>
      <c r="F1477" s="124">
        <v>5.4379999999999997</v>
      </c>
      <c r="G1477" s="122"/>
      <c r="H1477" s="122"/>
      <c r="I1477" s="122"/>
      <c r="J1477" s="122"/>
    </row>
    <row r="1478" spans="1:10" x14ac:dyDescent="0.3">
      <c r="A1478" s="122"/>
      <c r="B1478" s="126" t="s">
        <v>93</v>
      </c>
      <c r="C1478" s="123" t="s">
        <v>5</v>
      </c>
      <c r="D1478" s="125" t="s">
        <v>1555</v>
      </c>
      <c r="E1478" s="122"/>
      <c r="F1478" s="124">
        <v>46.77</v>
      </c>
      <c r="G1478" s="122"/>
      <c r="H1478" s="122"/>
      <c r="I1478" s="122"/>
      <c r="J1478" s="122"/>
    </row>
    <row r="1479" spans="1:10" x14ac:dyDescent="0.3">
      <c r="A1479" s="122"/>
      <c r="B1479" s="126" t="s">
        <v>93</v>
      </c>
      <c r="C1479" s="123" t="s">
        <v>5</v>
      </c>
      <c r="D1479" s="125" t="s">
        <v>1554</v>
      </c>
      <c r="E1479" s="122"/>
      <c r="F1479" s="124">
        <v>17.172000000000001</v>
      </c>
      <c r="G1479" s="122"/>
      <c r="H1479" s="122"/>
      <c r="I1479" s="122"/>
      <c r="J1479" s="122"/>
    </row>
    <row r="1480" spans="1:10" x14ac:dyDescent="0.3">
      <c r="A1480" s="122"/>
      <c r="B1480" s="126" t="s">
        <v>93</v>
      </c>
      <c r="C1480" s="123" t="s">
        <v>5</v>
      </c>
      <c r="D1480" s="125" t="s">
        <v>1553</v>
      </c>
      <c r="E1480" s="122"/>
      <c r="F1480" s="124">
        <v>1.86</v>
      </c>
      <c r="G1480" s="122"/>
      <c r="H1480" s="122"/>
      <c r="I1480" s="122"/>
      <c r="J1480" s="122"/>
    </row>
    <row r="1481" spans="1:10" x14ac:dyDescent="0.3">
      <c r="A1481" s="122"/>
      <c r="B1481" s="126" t="s">
        <v>93</v>
      </c>
      <c r="C1481" s="123" t="s">
        <v>5</v>
      </c>
      <c r="D1481" s="125" t="s">
        <v>1552</v>
      </c>
      <c r="E1481" s="122"/>
      <c r="F1481" s="124">
        <v>15.244</v>
      </c>
      <c r="G1481" s="122"/>
      <c r="H1481" s="122"/>
      <c r="I1481" s="122"/>
      <c r="J1481" s="122"/>
    </row>
    <row r="1482" spans="1:10" x14ac:dyDescent="0.3">
      <c r="A1482" s="122"/>
      <c r="B1482" s="126" t="s">
        <v>93</v>
      </c>
      <c r="C1482" s="123" t="s">
        <v>5</v>
      </c>
      <c r="D1482" s="125" t="s">
        <v>1206</v>
      </c>
      <c r="E1482" s="122"/>
      <c r="F1482" s="124">
        <v>16.739000000000001</v>
      </c>
      <c r="G1482" s="122"/>
      <c r="H1482" s="122"/>
      <c r="I1482" s="122"/>
      <c r="J1482" s="122"/>
    </row>
    <row r="1483" spans="1:10" x14ac:dyDescent="0.3">
      <c r="A1483" s="122"/>
      <c r="B1483" s="126" t="s">
        <v>93</v>
      </c>
      <c r="C1483" s="123" t="s">
        <v>5</v>
      </c>
      <c r="D1483" s="125" t="s">
        <v>1551</v>
      </c>
      <c r="E1483" s="122"/>
      <c r="F1483" s="124">
        <v>8.7929999999999993</v>
      </c>
      <c r="G1483" s="122"/>
      <c r="H1483" s="122"/>
      <c r="I1483" s="122"/>
      <c r="J1483" s="122"/>
    </row>
    <row r="1484" spans="1:10" x14ac:dyDescent="0.3">
      <c r="A1484" s="122"/>
      <c r="B1484" s="126" t="s">
        <v>93</v>
      </c>
      <c r="C1484" s="123" t="s">
        <v>5</v>
      </c>
      <c r="D1484" s="125" t="s">
        <v>1550</v>
      </c>
      <c r="E1484" s="122"/>
      <c r="F1484" s="124">
        <v>34.031999999999996</v>
      </c>
      <c r="G1484" s="122"/>
      <c r="H1484" s="122"/>
      <c r="I1484" s="122"/>
      <c r="J1484" s="122"/>
    </row>
    <row r="1485" spans="1:10" x14ac:dyDescent="0.3">
      <c r="A1485" s="122"/>
      <c r="B1485" s="126" t="s">
        <v>93</v>
      </c>
      <c r="C1485" s="123" t="s">
        <v>5</v>
      </c>
      <c r="D1485" s="125" t="s">
        <v>1549</v>
      </c>
      <c r="E1485" s="122"/>
      <c r="F1485" s="124">
        <v>4.6500000000000004</v>
      </c>
      <c r="G1485" s="122"/>
      <c r="H1485" s="122"/>
      <c r="I1485" s="122"/>
      <c r="J1485" s="122"/>
    </row>
    <row r="1486" spans="1:10" ht="27" x14ac:dyDescent="0.3">
      <c r="A1486" s="122"/>
      <c r="B1486" s="126" t="s">
        <v>93</v>
      </c>
      <c r="C1486" s="123" t="s">
        <v>5</v>
      </c>
      <c r="D1486" s="125" t="s">
        <v>1548</v>
      </c>
      <c r="E1486" s="122"/>
      <c r="F1486" s="124">
        <v>73.825000000000003</v>
      </c>
      <c r="G1486" s="122"/>
      <c r="H1486" s="122"/>
      <c r="I1486" s="122"/>
      <c r="J1486" s="122"/>
    </row>
    <row r="1487" spans="1:10" x14ac:dyDescent="0.3">
      <c r="A1487" s="122"/>
      <c r="B1487" s="126" t="s">
        <v>93</v>
      </c>
      <c r="C1487" s="123" t="s">
        <v>5</v>
      </c>
      <c r="D1487" s="125" t="s">
        <v>1547</v>
      </c>
      <c r="E1487" s="122"/>
      <c r="F1487" s="124">
        <v>14.183</v>
      </c>
      <c r="G1487" s="122"/>
      <c r="H1487" s="122"/>
      <c r="I1487" s="122"/>
      <c r="J1487" s="122"/>
    </row>
    <row r="1488" spans="1:10" x14ac:dyDescent="0.3">
      <c r="A1488" s="122"/>
      <c r="B1488" s="126" t="s">
        <v>93</v>
      </c>
      <c r="C1488" s="123" t="s">
        <v>5</v>
      </c>
      <c r="D1488" s="125" t="s">
        <v>1546</v>
      </c>
      <c r="E1488" s="122"/>
      <c r="F1488" s="124">
        <v>23.498000000000001</v>
      </c>
      <c r="G1488" s="122"/>
      <c r="H1488" s="122"/>
      <c r="I1488" s="122"/>
      <c r="J1488" s="122"/>
    </row>
    <row r="1489" spans="1:10" ht="27" x14ac:dyDescent="0.3">
      <c r="A1489" s="122"/>
      <c r="B1489" s="126" t="s">
        <v>93</v>
      </c>
      <c r="C1489" s="123" t="s">
        <v>5</v>
      </c>
      <c r="D1489" s="125" t="s">
        <v>1199</v>
      </c>
      <c r="E1489" s="122"/>
      <c r="F1489" s="124">
        <v>10.647</v>
      </c>
      <c r="G1489" s="122"/>
      <c r="H1489" s="122"/>
      <c r="I1489" s="122"/>
      <c r="J1489" s="122"/>
    </row>
    <row r="1490" spans="1:10" x14ac:dyDescent="0.3">
      <c r="A1490" s="148"/>
      <c r="B1490" s="126" t="s">
        <v>93</v>
      </c>
      <c r="C1490" s="149" t="s">
        <v>5</v>
      </c>
      <c r="D1490" s="151" t="s">
        <v>413</v>
      </c>
      <c r="E1490" s="148"/>
      <c r="F1490" s="150">
        <v>352.202</v>
      </c>
      <c r="G1490" s="148"/>
      <c r="H1490" s="148"/>
      <c r="I1490" s="148"/>
      <c r="J1490" s="148"/>
    </row>
    <row r="1491" spans="1:10" x14ac:dyDescent="0.3">
      <c r="A1491" s="138"/>
      <c r="B1491" s="126" t="s">
        <v>93</v>
      </c>
      <c r="C1491" s="139" t="s">
        <v>5</v>
      </c>
      <c r="D1491" s="140" t="s">
        <v>1198</v>
      </c>
      <c r="E1491" s="138"/>
      <c r="F1491" s="139" t="s">
        <v>5</v>
      </c>
      <c r="G1491" s="138"/>
      <c r="H1491" s="138"/>
      <c r="I1491" s="138"/>
      <c r="J1491" s="138"/>
    </row>
    <row r="1492" spans="1:10" x14ac:dyDescent="0.3">
      <c r="A1492" s="138"/>
      <c r="B1492" s="126" t="s">
        <v>93</v>
      </c>
      <c r="C1492" s="139" t="s">
        <v>5</v>
      </c>
      <c r="D1492" s="140" t="s">
        <v>456</v>
      </c>
      <c r="E1492" s="138"/>
      <c r="F1492" s="139" t="s">
        <v>5</v>
      </c>
      <c r="G1492" s="138"/>
      <c r="H1492" s="138"/>
      <c r="I1492" s="138"/>
      <c r="J1492" s="138"/>
    </row>
    <row r="1493" spans="1:10" x14ac:dyDescent="0.3">
      <c r="A1493" s="122"/>
      <c r="B1493" s="126" t="s">
        <v>93</v>
      </c>
      <c r="C1493" s="123" t="s">
        <v>5</v>
      </c>
      <c r="D1493" s="125" t="s">
        <v>1545</v>
      </c>
      <c r="E1493" s="122"/>
      <c r="F1493" s="124">
        <v>15.375999999999999</v>
      </c>
      <c r="G1493" s="122"/>
      <c r="H1493" s="122"/>
      <c r="I1493" s="122"/>
      <c r="J1493" s="122"/>
    </row>
    <row r="1494" spans="1:10" x14ac:dyDescent="0.3">
      <c r="A1494" s="122"/>
      <c r="B1494" s="126" t="s">
        <v>93</v>
      </c>
      <c r="C1494" s="123" t="s">
        <v>5</v>
      </c>
      <c r="D1494" s="125" t="s">
        <v>1544</v>
      </c>
      <c r="E1494" s="122"/>
      <c r="F1494" s="124">
        <v>6.3840000000000003</v>
      </c>
      <c r="G1494" s="122"/>
      <c r="H1494" s="122"/>
      <c r="I1494" s="122"/>
      <c r="J1494" s="122"/>
    </row>
    <row r="1495" spans="1:10" x14ac:dyDescent="0.3">
      <c r="A1495" s="122"/>
      <c r="B1495" s="126" t="s">
        <v>93</v>
      </c>
      <c r="C1495" s="123" t="s">
        <v>5</v>
      </c>
      <c r="D1495" s="125" t="s">
        <v>1543</v>
      </c>
      <c r="E1495" s="122"/>
      <c r="F1495" s="124">
        <v>5.7039999999999997</v>
      </c>
      <c r="G1495" s="122"/>
      <c r="H1495" s="122"/>
      <c r="I1495" s="122"/>
      <c r="J1495" s="122"/>
    </row>
    <row r="1496" spans="1:10" x14ac:dyDescent="0.3">
      <c r="A1496" s="122"/>
      <c r="B1496" s="126" t="s">
        <v>93</v>
      </c>
      <c r="C1496" s="123" t="s">
        <v>5</v>
      </c>
      <c r="D1496" s="125" t="s">
        <v>1542</v>
      </c>
      <c r="E1496" s="122"/>
      <c r="F1496" s="124">
        <v>14.772</v>
      </c>
      <c r="G1496" s="122"/>
      <c r="H1496" s="122"/>
      <c r="I1496" s="122"/>
      <c r="J1496" s="122"/>
    </row>
    <row r="1497" spans="1:10" x14ac:dyDescent="0.3">
      <c r="A1497" s="122"/>
      <c r="B1497" s="126" t="s">
        <v>93</v>
      </c>
      <c r="C1497" s="123" t="s">
        <v>5</v>
      </c>
      <c r="D1497" s="125" t="s">
        <v>1193</v>
      </c>
      <c r="E1497" s="122"/>
      <c r="F1497" s="124">
        <v>2.2839999999999998</v>
      </c>
      <c r="G1497" s="122"/>
      <c r="H1497" s="122"/>
      <c r="I1497" s="122"/>
      <c r="J1497" s="122"/>
    </row>
    <row r="1498" spans="1:10" x14ac:dyDescent="0.3">
      <c r="A1498" s="122"/>
      <c r="B1498" s="126" t="s">
        <v>93</v>
      </c>
      <c r="C1498" s="123" t="s">
        <v>5</v>
      </c>
      <c r="D1498" s="125" t="s">
        <v>1541</v>
      </c>
      <c r="E1498" s="122"/>
      <c r="F1498" s="124">
        <v>18.355</v>
      </c>
      <c r="G1498" s="122"/>
      <c r="H1498" s="122"/>
      <c r="I1498" s="122"/>
      <c r="J1498" s="122"/>
    </row>
    <row r="1499" spans="1:10" x14ac:dyDescent="0.3">
      <c r="A1499" s="122"/>
      <c r="B1499" s="126" t="s">
        <v>93</v>
      </c>
      <c r="C1499" s="123" t="s">
        <v>5</v>
      </c>
      <c r="D1499" s="125" t="s">
        <v>1540</v>
      </c>
      <c r="E1499" s="122"/>
      <c r="F1499" s="124">
        <v>7.1390000000000002</v>
      </c>
      <c r="G1499" s="122"/>
      <c r="H1499" s="122"/>
      <c r="I1499" s="122"/>
      <c r="J1499" s="122"/>
    </row>
    <row r="1500" spans="1:10" ht="40.5" x14ac:dyDescent="0.3">
      <c r="A1500" s="122"/>
      <c r="B1500" s="126" t="s">
        <v>93</v>
      </c>
      <c r="C1500" s="123" t="s">
        <v>5</v>
      </c>
      <c r="D1500" s="125" t="s">
        <v>1539</v>
      </c>
      <c r="E1500" s="122"/>
      <c r="F1500" s="124">
        <v>37.308</v>
      </c>
      <c r="G1500" s="122"/>
      <c r="H1500" s="122"/>
      <c r="I1500" s="122"/>
      <c r="J1500" s="122"/>
    </row>
    <row r="1501" spans="1:10" x14ac:dyDescent="0.3">
      <c r="A1501" s="122"/>
      <c r="B1501" s="126" t="s">
        <v>93</v>
      </c>
      <c r="C1501" s="123" t="s">
        <v>5</v>
      </c>
      <c r="D1501" s="125" t="s">
        <v>1538</v>
      </c>
      <c r="E1501" s="122"/>
      <c r="F1501" s="124">
        <v>27.329000000000001</v>
      </c>
      <c r="G1501" s="122"/>
      <c r="H1501" s="122"/>
      <c r="I1501" s="122"/>
      <c r="J1501" s="122"/>
    </row>
    <row r="1502" spans="1:10" x14ac:dyDescent="0.3">
      <c r="A1502" s="122"/>
      <c r="B1502" s="126" t="s">
        <v>93</v>
      </c>
      <c r="C1502" s="123" t="s">
        <v>5</v>
      </c>
      <c r="D1502" s="125" t="s">
        <v>1188</v>
      </c>
      <c r="E1502" s="122"/>
      <c r="F1502" s="124">
        <v>42.975999999999999</v>
      </c>
      <c r="G1502" s="122"/>
      <c r="H1502" s="122"/>
      <c r="I1502" s="122"/>
      <c r="J1502" s="122"/>
    </row>
    <row r="1503" spans="1:10" x14ac:dyDescent="0.3">
      <c r="A1503" s="122"/>
      <c r="B1503" s="126" t="s">
        <v>93</v>
      </c>
      <c r="C1503" s="123" t="s">
        <v>5</v>
      </c>
      <c r="D1503" s="125" t="s">
        <v>1537</v>
      </c>
      <c r="E1503" s="122"/>
      <c r="F1503" s="124">
        <v>29.827000000000002</v>
      </c>
      <c r="G1503" s="122"/>
      <c r="H1503" s="122"/>
      <c r="I1503" s="122"/>
      <c r="J1503" s="122"/>
    </row>
    <row r="1504" spans="1:10" x14ac:dyDescent="0.3">
      <c r="A1504" s="122"/>
      <c r="B1504" s="126" t="s">
        <v>93</v>
      </c>
      <c r="C1504" s="123" t="s">
        <v>5</v>
      </c>
      <c r="D1504" s="125" t="s">
        <v>1536</v>
      </c>
      <c r="E1504" s="122"/>
      <c r="F1504" s="124">
        <v>23.934999999999999</v>
      </c>
      <c r="G1504" s="122"/>
      <c r="H1504" s="122"/>
      <c r="I1504" s="122"/>
      <c r="J1504" s="122"/>
    </row>
    <row r="1505" spans="1:10" x14ac:dyDescent="0.3">
      <c r="A1505" s="122"/>
      <c r="B1505" s="126" t="s">
        <v>93</v>
      </c>
      <c r="C1505" s="123" t="s">
        <v>5</v>
      </c>
      <c r="D1505" s="125" t="s">
        <v>1535</v>
      </c>
      <c r="E1505" s="122"/>
      <c r="F1505" s="124">
        <v>14.836</v>
      </c>
      <c r="G1505" s="122"/>
      <c r="H1505" s="122"/>
      <c r="I1505" s="122"/>
      <c r="J1505" s="122"/>
    </row>
    <row r="1506" spans="1:10" x14ac:dyDescent="0.3">
      <c r="A1506" s="122"/>
      <c r="B1506" s="126" t="s">
        <v>93</v>
      </c>
      <c r="C1506" s="123" t="s">
        <v>5</v>
      </c>
      <c r="D1506" s="125" t="s">
        <v>1184</v>
      </c>
      <c r="E1506" s="122"/>
      <c r="F1506" s="124">
        <v>4.0270000000000001</v>
      </c>
      <c r="G1506" s="122"/>
      <c r="H1506" s="122"/>
      <c r="I1506" s="122"/>
      <c r="J1506" s="122"/>
    </row>
    <row r="1507" spans="1:10" x14ac:dyDescent="0.3">
      <c r="A1507" s="122"/>
      <c r="B1507" s="126" t="s">
        <v>93</v>
      </c>
      <c r="C1507" s="123" t="s">
        <v>5</v>
      </c>
      <c r="D1507" s="125" t="s">
        <v>1183</v>
      </c>
      <c r="E1507" s="122"/>
      <c r="F1507" s="124">
        <v>28.972999999999999</v>
      </c>
      <c r="G1507" s="122"/>
      <c r="H1507" s="122"/>
      <c r="I1507" s="122"/>
      <c r="J1507" s="122"/>
    </row>
    <row r="1508" spans="1:10" x14ac:dyDescent="0.3">
      <c r="A1508" s="122"/>
      <c r="B1508" s="126" t="s">
        <v>93</v>
      </c>
      <c r="C1508" s="123" t="s">
        <v>5</v>
      </c>
      <c r="D1508" s="125" t="s">
        <v>1534</v>
      </c>
      <c r="E1508" s="122"/>
      <c r="F1508" s="124">
        <v>2.17</v>
      </c>
      <c r="G1508" s="122"/>
      <c r="H1508" s="122"/>
      <c r="I1508" s="122"/>
      <c r="J1508" s="122"/>
    </row>
    <row r="1509" spans="1:10" x14ac:dyDescent="0.3">
      <c r="A1509" s="122"/>
      <c r="B1509" s="126" t="s">
        <v>93</v>
      </c>
      <c r="C1509" s="123" t="s">
        <v>5</v>
      </c>
      <c r="D1509" s="125" t="s">
        <v>1533</v>
      </c>
      <c r="E1509" s="122"/>
      <c r="F1509" s="124">
        <v>10.23</v>
      </c>
      <c r="G1509" s="122"/>
      <c r="H1509" s="122"/>
      <c r="I1509" s="122"/>
      <c r="J1509" s="122"/>
    </row>
    <row r="1510" spans="1:10" x14ac:dyDescent="0.3">
      <c r="A1510" s="122"/>
      <c r="B1510" s="126" t="s">
        <v>93</v>
      </c>
      <c r="C1510" s="123" t="s">
        <v>5</v>
      </c>
      <c r="D1510" s="125" t="s">
        <v>1180</v>
      </c>
      <c r="E1510" s="122"/>
      <c r="F1510" s="124">
        <v>16.463000000000001</v>
      </c>
      <c r="G1510" s="122"/>
      <c r="H1510" s="122"/>
      <c r="I1510" s="122"/>
      <c r="J1510" s="122"/>
    </row>
    <row r="1511" spans="1:10" x14ac:dyDescent="0.3">
      <c r="A1511" s="122"/>
      <c r="B1511" s="126" t="s">
        <v>93</v>
      </c>
      <c r="C1511" s="123" t="s">
        <v>5</v>
      </c>
      <c r="D1511" s="125" t="s">
        <v>1532</v>
      </c>
      <c r="E1511" s="122"/>
      <c r="F1511" s="124">
        <v>11.766999999999999</v>
      </c>
      <c r="G1511" s="122"/>
      <c r="H1511" s="122"/>
      <c r="I1511" s="122"/>
      <c r="J1511" s="122"/>
    </row>
    <row r="1512" spans="1:10" x14ac:dyDescent="0.3">
      <c r="A1512" s="122"/>
      <c r="B1512" s="126" t="s">
        <v>93</v>
      </c>
      <c r="C1512" s="123" t="s">
        <v>5</v>
      </c>
      <c r="D1512" s="125" t="s">
        <v>1531</v>
      </c>
      <c r="E1512" s="122"/>
      <c r="F1512" s="124">
        <v>12.196999999999999</v>
      </c>
      <c r="G1512" s="122"/>
      <c r="H1512" s="122"/>
      <c r="I1512" s="122"/>
      <c r="J1512" s="122"/>
    </row>
    <row r="1513" spans="1:10" x14ac:dyDescent="0.3">
      <c r="A1513" s="122"/>
      <c r="B1513" s="126" t="s">
        <v>93</v>
      </c>
      <c r="C1513" s="123" t="s">
        <v>5</v>
      </c>
      <c r="D1513" s="125" t="s">
        <v>1177</v>
      </c>
      <c r="E1513" s="122"/>
      <c r="F1513" s="124">
        <v>0.95899999999999996</v>
      </c>
      <c r="G1513" s="122"/>
      <c r="H1513" s="122"/>
      <c r="I1513" s="122"/>
      <c r="J1513" s="122"/>
    </row>
    <row r="1514" spans="1:10" x14ac:dyDescent="0.3">
      <c r="A1514" s="122"/>
      <c r="B1514" s="126" t="s">
        <v>93</v>
      </c>
      <c r="C1514" s="123" t="s">
        <v>5</v>
      </c>
      <c r="D1514" s="125" t="s">
        <v>1176</v>
      </c>
      <c r="E1514" s="122"/>
      <c r="F1514" s="124">
        <v>30.73</v>
      </c>
      <c r="G1514" s="122"/>
      <c r="H1514" s="122"/>
      <c r="I1514" s="122"/>
      <c r="J1514" s="122"/>
    </row>
    <row r="1515" spans="1:10" x14ac:dyDescent="0.3">
      <c r="A1515" s="122"/>
      <c r="B1515" s="126" t="s">
        <v>93</v>
      </c>
      <c r="C1515" s="123" t="s">
        <v>5</v>
      </c>
      <c r="D1515" s="125" t="s">
        <v>1175</v>
      </c>
      <c r="E1515" s="122"/>
      <c r="F1515" s="124">
        <v>39.566000000000003</v>
      </c>
      <c r="G1515" s="122"/>
      <c r="H1515" s="122"/>
      <c r="I1515" s="122"/>
      <c r="J1515" s="122"/>
    </row>
    <row r="1516" spans="1:10" x14ac:dyDescent="0.3">
      <c r="A1516" s="122"/>
      <c r="B1516" s="126" t="s">
        <v>93</v>
      </c>
      <c r="C1516" s="123" t="s">
        <v>5</v>
      </c>
      <c r="D1516" s="125" t="s">
        <v>1174</v>
      </c>
      <c r="E1516" s="122"/>
      <c r="F1516" s="124">
        <v>3.5640000000000001</v>
      </c>
      <c r="G1516" s="122"/>
      <c r="H1516" s="122"/>
      <c r="I1516" s="122"/>
      <c r="J1516" s="122"/>
    </row>
    <row r="1517" spans="1:10" x14ac:dyDescent="0.3">
      <c r="A1517" s="148"/>
      <c r="B1517" s="126" t="s">
        <v>93</v>
      </c>
      <c r="C1517" s="149" t="s">
        <v>5</v>
      </c>
      <c r="D1517" s="151" t="s">
        <v>547</v>
      </c>
      <c r="E1517" s="148"/>
      <c r="F1517" s="150">
        <v>406.87099999999998</v>
      </c>
      <c r="G1517" s="148"/>
      <c r="H1517" s="148"/>
      <c r="I1517" s="148"/>
      <c r="J1517" s="148"/>
    </row>
    <row r="1518" spans="1:10" x14ac:dyDescent="0.3">
      <c r="A1518" s="138"/>
      <c r="B1518" s="126" t="s">
        <v>93</v>
      </c>
      <c r="C1518" s="139" t="s">
        <v>5</v>
      </c>
      <c r="D1518" s="140" t="s">
        <v>322</v>
      </c>
      <c r="E1518" s="138"/>
      <c r="F1518" s="139" t="s">
        <v>5</v>
      </c>
      <c r="G1518" s="138"/>
      <c r="H1518" s="138"/>
      <c r="I1518" s="138"/>
      <c r="J1518" s="138"/>
    </row>
    <row r="1519" spans="1:10" x14ac:dyDescent="0.3">
      <c r="A1519" s="122"/>
      <c r="B1519" s="126" t="s">
        <v>93</v>
      </c>
      <c r="C1519" s="123" t="s">
        <v>5</v>
      </c>
      <c r="D1519" s="125" t="s">
        <v>1173</v>
      </c>
      <c r="E1519" s="122"/>
      <c r="F1519" s="124">
        <v>5.32</v>
      </c>
      <c r="G1519" s="122"/>
      <c r="H1519" s="122"/>
      <c r="I1519" s="122"/>
      <c r="J1519" s="122"/>
    </row>
    <row r="1520" spans="1:10" x14ac:dyDescent="0.3">
      <c r="A1520" s="122"/>
      <c r="B1520" s="126" t="s">
        <v>93</v>
      </c>
      <c r="C1520" s="123" t="s">
        <v>5</v>
      </c>
      <c r="D1520" s="125" t="s">
        <v>1530</v>
      </c>
      <c r="E1520" s="122"/>
      <c r="F1520" s="124">
        <v>9.2650000000000006</v>
      </c>
      <c r="G1520" s="122"/>
      <c r="H1520" s="122"/>
      <c r="I1520" s="122"/>
      <c r="J1520" s="122"/>
    </row>
    <row r="1521" spans="1:10" x14ac:dyDescent="0.3">
      <c r="A1521" s="122"/>
      <c r="B1521" s="126" t="s">
        <v>93</v>
      </c>
      <c r="C1521" s="123" t="s">
        <v>5</v>
      </c>
      <c r="D1521" s="125" t="s">
        <v>1529</v>
      </c>
      <c r="E1521" s="122"/>
      <c r="F1521" s="124">
        <v>8.4149999999999991</v>
      </c>
      <c r="G1521" s="122"/>
      <c r="H1521" s="122"/>
      <c r="I1521" s="122"/>
      <c r="J1521" s="122"/>
    </row>
    <row r="1522" spans="1:10" x14ac:dyDescent="0.3">
      <c r="A1522" s="122"/>
      <c r="B1522" s="126" t="s">
        <v>93</v>
      </c>
      <c r="C1522" s="123" t="s">
        <v>5</v>
      </c>
      <c r="D1522" s="125" t="s">
        <v>1528</v>
      </c>
      <c r="E1522" s="122"/>
      <c r="F1522" s="124">
        <v>12.093</v>
      </c>
      <c r="G1522" s="122"/>
      <c r="H1522" s="122"/>
      <c r="I1522" s="122"/>
      <c r="J1522" s="122"/>
    </row>
    <row r="1523" spans="1:10" x14ac:dyDescent="0.3">
      <c r="A1523" s="122"/>
      <c r="B1523" s="126" t="s">
        <v>93</v>
      </c>
      <c r="C1523" s="123" t="s">
        <v>5</v>
      </c>
      <c r="D1523" s="125" t="s">
        <v>1527</v>
      </c>
      <c r="E1523" s="122"/>
      <c r="F1523" s="124">
        <v>6.96</v>
      </c>
      <c r="G1523" s="122"/>
      <c r="H1523" s="122"/>
      <c r="I1523" s="122"/>
      <c r="J1523" s="122"/>
    </row>
    <row r="1524" spans="1:10" x14ac:dyDescent="0.3">
      <c r="A1524" s="122"/>
      <c r="B1524" s="126" t="s">
        <v>93</v>
      </c>
      <c r="C1524" s="123" t="s">
        <v>5</v>
      </c>
      <c r="D1524" s="125" t="s">
        <v>1526</v>
      </c>
      <c r="E1524" s="122"/>
      <c r="F1524" s="124">
        <v>13.587</v>
      </c>
      <c r="G1524" s="122"/>
      <c r="H1524" s="122"/>
      <c r="I1524" s="122"/>
      <c r="J1524" s="122"/>
    </row>
    <row r="1525" spans="1:10" x14ac:dyDescent="0.3">
      <c r="A1525" s="122"/>
      <c r="B1525" s="126" t="s">
        <v>93</v>
      </c>
      <c r="C1525" s="123" t="s">
        <v>5</v>
      </c>
      <c r="D1525" s="125" t="s">
        <v>1525</v>
      </c>
      <c r="E1525" s="122"/>
      <c r="F1525" s="124">
        <v>0.74</v>
      </c>
      <c r="G1525" s="122"/>
      <c r="H1525" s="122"/>
      <c r="I1525" s="122"/>
      <c r="J1525" s="122"/>
    </row>
    <row r="1526" spans="1:10" x14ac:dyDescent="0.3">
      <c r="A1526" s="122"/>
      <c r="B1526" s="126" t="s">
        <v>93</v>
      </c>
      <c r="C1526" s="123" t="s">
        <v>5</v>
      </c>
      <c r="D1526" s="125" t="s">
        <v>1524</v>
      </c>
      <c r="E1526" s="122"/>
      <c r="F1526" s="124">
        <v>9.5640000000000001</v>
      </c>
      <c r="G1526" s="122"/>
      <c r="H1526" s="122"/>
      <c r="I1526" s="122"/>
      <c r="J1526" s="122"/>
    </row>
    <row r="1527" spans="1:10" x14ac:dyDescent="0.3">
      <c r="A1527" s="122"/>
      <c r="B1527" s="126" t="s">
        <v>93</v>
      </c>
      <c r="C1527" s="123" t="s">
        <v>5</v>
      </c>
      <c r="D1527" s="125" t="s">
        <v>1165</v>
      </c>
      <c r="E1527" s="122"/>
      <c r="F1527" s="124">
        <v>8.8610000000000007</v>
      </c>
      <c r="G1527" s="122"/>
      <c r="H1527" s="122"/>
      <c r="I1527" s="122"/>
      <c r="J1527" s="122"/>
    </row>
    <row r="1528" spans="1:10" x14ac:dyDescent="0.3">
      <c r="A1528" s="122"/>
      <c r="B1528" s="126" t="s">
        <v>93</v>
      </c>
      <c r="C1528" s="123" t="s">
        <v>5</v>
      </c>
      <c r="D1528" s="125" t="s">
        <v>1523</v>
      </c>
      <c r="E1528" s="122"/>
      <c r="F1528" s="124">
        <v>8.1890000000000001</v>
      </c>
      <c r="G1528" s="122"/>
      <c r="H1528" s="122"/>
      <c r="I1528" s="122"/>
      <c r="J1528" s="122"/>
    </row>
    <row r="1529" spans="1:10" x14ac:dyDescent="0.3">
      <c r="A1529" s="122"/>
      <c r="B1529" s="126" t="s">
        <v>93</v>
      </c>
      <c r="C1529" s="123" t="s">
        <v>5</v>
      </c>
      <c r="D1529" s="125" t="s">
        <v>1522</v>
      </c>
      <c r="E1529" s="122"/>
      <c r="F1529" s="124">
        <v>20.295000000000002</v>
      </c>
      <c r="G1529" s="122"/>
      <c r="H1529" s="122"/>
      <c r="I1529" s="122"/>
      <c r="J1529" s="122"/>
    </row>
    <row r="1530" spans="1:10" x14ac:dyDescent="0.3">
      <c r="A1530" s="122"/>
      <c r="B1530" s="126" t="s">
        <v>93</v>
      </c>
      <c r="C1530" s="123" t="s">
        <v>5</v>
      </c>
      <c r="D1530" s="125" t="s">
        <v>1521</v>
      </c>
      <c r="E1530" s="122"/>
      <c r="F1530" s="124">
        <v>10.856</v>
      </c>
      <c r="G1530" s="122"/>
      <c r="H1530" s="122"/>
      <c r="I1530" s="122"/>
      <c r="J1530" s="122"/>
    </row>
    <row r="1531" spans="1:10" x14ac:dyDescent="0.3">
      <c r="A1531" s="122"/>
      <c r="B1531" s="126" t="s">
        <v>93</v>
      </c>
      <c r="C1531" s="123" t="s">
        <v>5</v>
      </c>
      <c r="D1531" s="125" t="s">
        <v>1161</v>
      </c>
      <c r="E1531" s="122"/>
      <c r="F1531" s="124">
        <v>7.1139999999999999</v>
      </c>
      <c r="G1531" s="122"/>
      <c r="H1531" s="122"/>
      <c r="I1531" s="122"/>
      <c r="J1531" s="122"/>
    </row>
    <row r="1532" spans="1:10" x14ac:dyDescent="0.3">
      <c r="A1532" s="122"/>
      <c r="B1532" s="126" t="s">
        <v>93</v>
      </c>
      <c r="C1532" s="123" t="s">
        <v>5</v>
      </c>
      <c r="D1532" s="125" t="s">
        <v>1520</v>
      </c>
      <c r="E1532" s="122"/>
      <c r="F1532" s="124">
        <v>5.4560000000000004</v>
      </c>
      <c r="G1532" s="122"/>
      <c r="H1532" s="122"/>
      <c r="I1532" s="122"/>
      <c r="J1532" s="122"/>
    </row>
    <row r="1533" spans="1:10" x14ac:dyDescent="0.3">
      <c r="A1533" s="122"/>
      <c r="B1533" s="126" t="s">
        <v>93</v>
      </c>
      <c r="C1533" s="123" t="s">
        <v>5</v>
      </c>
      <c r="D1533" s="125" t="s">
        <v>1519</v>
      </c>
      <c r="E1533" s="122"/>
      <c r="F1533" s="124">
        <v>19.675000000000001</v>
      </c>
      <c r="G1533" s="122"/>
      <c r="H1533" s="122"/>
      <c r="I1533" s="122"/>
      <c r="J1533" s="122"/>
    </row>
    <row r="1534" spans="1:10" x14ac:dyDescent="0.3">
      <c r="A1534" s="122"/>
      <c r="B1534" s="126" t="s">
        <v>93</v>
      </c>
      <c r="C1534" s="123" t="s">
        <v>5</v>
      </c>
      <c r="D1534" s="125" t="s">
        <v>1518</v>
      </c>
      <c r="E1534" s="122"/>
      <c r="F1534" s="124">
        <v>16.53</v>
      </c>
      <c r="G1534" s="122"/>
      <c r="H1534" s="122"/>
      <c r="I1534" s="122"/>
      <c r="J1534" s="122"/>
    </row>
    <row r="1535" spans="1:10" x14ac:dyDescent="0.3">
      <c r="A1535" s="122"/>
      <c r="B1535" s="126" t="s">
        <v>93</v>
      </c>
      <c r="C1535" s="123" t="s">
        <v>5</v>
      </c>
      <c r="D1535" s="125" t="s">
        <v>1157</v>
      </c>
      <c r="E1535" s="122"/>
      <c r="F1535" s="124">
        <v>4.62</v>
      </c>
      <c r="G1535" s="122"/>
      <c r="H1535" s="122"/>
      <c r="I1535" s="122"/>
      <c r="J1535" s="122"/>
    </row>
    <row r="1536" spans="1:10" x14ac:dyDescent="0.3">
      <c r="A1536" s="122"/>
      <c r="B1536" s="126" t="s">
        <v>93</v>
      </c>
      <c r="C1536" s="123" t="s">
        <v>5</v>
      </c>
      <c r="D1536" s="125" t="s">
        <v>1517</v>
      </c>
      <c r="E1536" s="122"/>
      <c r="F1536" s="124">
        <v>7.58</v>
      </c>
      <c r="G1536" s="122"/>
      <c r="H1536" s="122"/>
      <c r="I1536" s="122"/>
      <c r="J1536" s="122"/>
    </row>
    <row r="1537" spans="1:10" x14ac:dyDescent="0.3">
      <c r="A1537" s="148"/>
      <c r="B1537" s="126" t="s">
        <v>93</v>
      </c>
      <c r="C1537" s="149" t="s">
        <v>5</v>
      </c>
      <c r="D1537" s="151" t="s">
        <v>413</v>
      </c>
      <c r="E1537" s="148"/>
      <c r="F1537" s="150">
        <v>175.12</v>
      </c>
      <c r="G1537" s="148"/>
      <c r="H1537" s="148"/>
      <c r="I1537" s="148"/>
      <c r="J1537" s="148"/>
    </row>
    <row r="1538" spans="1:10" x14ac:dyDescent="0.3">
      <c r="A1538" s="138"/>
      <c r="B1538" s="126" t="s">
        <v>93</v>
      </c>
      <c r="C1538" s="139" t="s">
        <v>5</v>
      </c>
      <c r="D1538" s="140" t="s">
        <v>1155</v>
      </c>
      <c r="E1538" s="138"/>
      <c r="F1538" s="139" t="s">
        <v>5</v>
      </c>
      <c r="G1538" s="138"/>
      <c r="H1538" s="138"/>
      <c r="I1538" s="138"/>
      <c r="J1538" s="138"/>
    </row>
    <row r="1539" spans="1:10" x14ac:dyDescent="0.3">
      <c r="A1539" s="138"/>
      <c r="B1539" s="126" t="s">
        <v>93</v>
      </c>
      <c r="C1539" s="139" t="s">
        <v>5</v>
      </c>
      <c r="D1539" s="140" t="s">
        <v>343</v>
      </c>
      <c r="E1539" s="138"/>
      <c r="F1539" s="139" t="s">
        <v>5</v>
      </c>
      <c r="G1539" s="138"/>
      <c r="H1539" s="138"/>
      <c r="I1539" s="138"/>
      <c r="J1539" s="138"/>
    </row>
    <row r="1540" spans="1:10" x14ac:dyDescent="0.3">
      <c r="A1540" s="122"/>
      <c r="B1540" s="126" t="s">
        <v>93</v>
      </c>
      <c r="C1540" s="123" t="s">
        <v>5</v>
      </c>
      <c r="D1540" s="125" t="s">
        <v>1154</v>
      </c>
      <c r="E1540" s="122"/>
      <c r="F1540" s="124">
        <v>40.814999999999998</v>
      </c>
      <c r="G1540" s="122"/>
      <c r="H1540" s="122"/>
      <c r="I1540" s="122"/>
      <c r="J1540" s="122"/>
    </row>
    <row r="1541" spans="1:10" x14ac:dyDescent="0.3">
      <c r="A1541" s="122"/>
      <c r="B1541" s="126" t="s">
        <v>93</v>
      </c>
      <c r="C1541" s="123" t="s">
        <v>5</v>
      </c>
      <c r="D1541" s="125" t="s">
        <v>1153</v>
      </c>
      <c r="E1541" s="122"/>
      <c r="F1541" s="124">
        <v>32.683</v>
      </c>
      <c r="G1541" s="122"/>
      <c r="H1541" s="122"/>
      <c r="I1541" s="122"/>
      <c r="J1541" s="122"/>
    </row>
    <row r="1542" spans="1:10" x14ac:dyDescent="0.3">
      <c r="A1542" s="122"/>
      <c r="B1542" s="126" t="s">
        <v>93</v>
      </c>
      <c r="C1542" s="123" t="s">
        <v>5</v>
      </c>
      <c r="D1542" s="125" t="s">
        <v>1514</v>
      </c>
      <c r="E1542" s="122"/>
      <c r="F1542" s="124">
        <v>7.1580000000000004</v>
      </c>
      <c r="G1542" s="122"/>
      <c r="H1542" s="122"/>
      <c r="I1542" s="122"/>
      <c r="J1542" s="122"/>
    </row>
    <row r="1543" spans="1:10" x14ac:dyDescent="0.3">
      <c r="A1543" s="122"/>
      <c r="B1543" s="126" t="s">
        <v>93</v>
      </c>
      <c r="C1543" s="123" t="s">
        <v>5</v>
      </c>
      <c r="D1543" s="125" t="s">
        <v>1151</v>
      </c>
      <c r="E1543" s="122"/>
      <c r="F1543" s="124">
        <v>4.665</v>
      </c>
      <c r="G1543" s="122"/>
      <c r="H1543" s="122"/>
      <c r="I1543" s="122"/>
      <c r="J1543" s="122"/>
    </row>
    <row r="1544" spans="1:10" x14ac:dyDescent="0.3">
      <c r="A1544" s="122"/>
      <c r="B1544" s="126" t="s">
        <v>93</v>
      </c>
      <c r="C1544" s="123" t="s">
        <v>5</v>
      </c>
      <c r="D1544" s="125" t="s">
        <v>1150</v>
      </c>
      <c r="E1544" s="122"/>
      <c r="F1544" s="124">
        <v>18.231000000000002</v>
      </c>
      <c r="G1544" s="122"/>
      <c r="H1544" s="122"/>
      <c r="I1544" s="122"/>
      <c r="J1544" s="122"/>
    </row>
    <row r="1545" spans="1:10" x14ac:dyDescent="0.3">
      <c r="A1545" s="122"/>
      <c r="B1545" s="126" t="s">
        <v>93</v>
      </c>
      <c r="C1545" s="123" t="s">
        <v>5</v>
      </c>
      <c r="D1545" s="125" t="s">
        <v>1513</v>
      </c>
      <c r="E1545" s="122"/>
      <c r="F1545" s="124">
        <v>11.170999999999999</v>
      </c>
      <c r="G1545" s="122"/>
      <c r="H1545" s="122"/>
      <c r="I1545" s="122"/>
      <c r="J1545" s="122"/>
    </row>
    <row r="1546" spans="1:10" x14ac:dyDescent="0.3">
      <c r="A1546" s="122"/>
      <c r="B1546" s="126" t="s">
        <v>93</v>
      </c>
      <c r="C1546" s="123" t="s">
        <v>5</v>
      </c>
      <c r="D1546" s="125" t="s">
        <v>1148</v>
      </c>
      <c r="E1546" s="122"/>
      <c r="F1546" s="124">
        <v>12.718999999999999</v>
      </c>
      <c r="G1546" s="122"/>
      <c r="H1546" s="122"/>
      <c r="I1546" s="122"/>
      <c r="J1546" s="122"/>
    </row>
    <row r="1547" spans="1:10" x14ac:dyDescent="0.3">
      <c r="A1547" s="122"/>
      <c r="B1547" s="126" t="s">
        <v>93</v>
      </c>
      <c r="C1547" s="123" t="s">
        <v>5</v>
      </c>
      <c r="D1547" s="125" t="s">
        <v>1512</v>
      </c>
      <c r="E1547" s="122"/>
      <c r="F1547" s="124">
        <v>11.778</v>
      </c>
      <c r="G1547" s="122"/>
      <c r="H1547" s="122"/>
      <c r="I1547" s="122"/>
      <c r="J1547" s="122"/>
    </row>
    <row r="1548" spans="1:10" x14ac:dyDescent="0.3">
      <c r="A1548" s="122"/>
      <c r="B1548" s="126" t="s">
        <v>93</v>
      </c>
      <c r="C1548" s="123" t="s">
        <v>5</v>
      </c>
      <c r="D1548" s="125" t="s">
        <v>1511</v>
      </c>
      <c r="E1548" s="122"/>
      <c r="F1548" s="124">
        <v>4.1079999999999997</v>
      </c>
      <c r="G1548" s="122"/>
      <c r="H1548" s="122"/>
      <c r="I1548" s="122"/>
      <c r="J1548" s="122"/>
    </row>
    <row r="1549" spans="1:10" x14ac:dyDescent="0.3">
      <c r="A1549" s="122"/>
      <c r="B1549" s="126" t="s">
        <v>93</v>
      </c>
      <c r="C1549" s="123" t="s">
        <v>5</v>
      </c>
      <c r="D1549" s="125" t="s">
        <v>1510</v>
      </c>
      <c r="E1549" s="122"/>
      <c r="F1549" s="124">
        <v>10.019</v>
      </c>
      <c r="G1549" s="122"/>
      <c r="H1549" s="122"/>
      <c r="I1549" s="122"/>
      <c r="J1549" s="122"/>
    </row>
    <row r="1550" spans="1:10" x14ac:dyDescent="0.3">
      <c r="A1550" s="122"/>
      <c r="B1550" s="126" t="s">
        <v>93</v>
      </c>
      <c r="C1550" s="123" t="s">
        <v>5</v>
      </c>
      <c r="D1550" s="125" t="s">
        <v>1509</v>
      </c>
      <c r="E1550" s="122"/>
      <c r="F1550" s="124">
        <v>11.91</v>
      </c>
      <c r="G1550" s="122"/>
      <c r="H1550" s="122"/>
      <c r="I1550" s="122"/>
      <c r="J1550" s="122"/>
    </row>
    <row r="1551" spans="1:10" x14ac:dyDescent="0.3">
      <c r="A1551" s="138"/>
      <c r="B1551" s="126" t="s">
        <v>93</v>
      </c>
      <c r="C1551" s="139" t="s">
        <v>5</v>
      </c>
      <c r="D1551" s="140" t="s">
        <v>1137</v>
      </c>
      <c r="E1551" s="138"/>
      <c r="F1551" s="139" t="s">
        <v>5</v>
      </c>
      <c r="G1551" s="138"/>
      <c r="H1551" s="138"/>
      <c r="I1551" s="138"/>
      <c r="J1551" s="138"/>
    </row>
    <row r="1552" spans="1:10" x14ac:dyDescent="0.3">
      <c r="A1552" s="122"/>
      <c r="B1552" s="126" t="s">
        <v>93</v>
      </c>
      <c r="C1552" s="123" t="s">
        <v>5</v>
      </c>
      <c r="D1552" s="125" t="s">
        <v>1136</v>
      </c>
      <c r="E1552" s="122"/>
      <c r="F1552" s="124">
        <v>-357.327</v>
      </c>
      <c r="G1552" s="122"/>
      <c r="H1552" s="122"/>
      <c r="I1552" s="122"/>
      <c r="J1552" s="122"/>
    </row>
    <row r="1553" spans="1:10" ht="27" x14ac:dyDescent="0.3">
      <c r="A1553" s="122"/>
      <c r="B1553" s="126" t="s">
        <v>93</v>
      </c>
      <c r="C1553" s="123" t="s">
        <v>5</v>
      </c>
      <c r="D1553" s="125" t="s">
        <v>1138</v>
      </c>
      <c r="E1553" s="122"/>
      <c r="F1553" s="124">
        <v>27.138000000000002</v>
      </c>
      <c r="G1553" s="122"/>
      <c r="H1553" s="122"/>
      <c r="I1553" s="122"/>
      <c r="J1553" s="122"/>
    </row>
    <row r="1554" spans="1:10" x14ac:dyDescent="0.3">
      <c r="A1554" s="116"/>
      <c r="B1554" s="121" t="s">
        <v>93</v>
      </c>
      <c r="C1554" s="120" t="s">
        <v>5</v>
      </c>
      <c r="D1554" s="119" t="s">
        <v>95</v>
      </c>
      <c r="E1554" s="116"/>
      <c r="F1554" s="118">
        <v>1215.395</v>
      </c>
      <c r="G1554" s="116"/>
      <c r="H1554" s="116"/>
      <c r="I1554" s="116"/>
      <c r="J1554" s="116"/>
    </row>
    <row r="1555" spans="1:10" ht="27" x14ac:dyDescent="0.3">
      <c r="A1555" s="115" t="s">
        <v>388</v>
      </c>
      <c r="B1555" s="115" t="s">
        <v>87</v>
      </c>
      <c r="C1555" s="114" t="s">
        <v>1516</v>
      </c>
      <c r="D1555" s="110" t="s">
        <v>1515</v>
      </c>
      <c r="E1555" s="113" t="s">
        <v>169</v>
      </c>
      <c r="F1555" s="112">
        <v>192.39500000000001</v>
      </c>
      <c r="G1555" s="111"/>
      <c r="H1555" s="111"/>
      <c r="I1555" s="111">
        <f t="shared" ref="I1555" si="215">(G1555+H1555)*F1555</f>
        <v>0</v>
      </c>
      <c r="J1555" s="110" t="s">
        <v>91</v>
      </c>
    </row>
    <row r="1556" spans="1:10" x14ac:dyDescent="0.3">
      <c r="A1556" s="138"/>
      <c r="B1556" s="126" t="s">
        <v>93</v>
      </c>
      <c r="C1556" s="139" t="s">
        <v>5</v>
      </c>
      <c r="D1556" s="140" t="s">
        <v>1155</v>
      </c>
      <c r="E1556" s="138"/>
      <c r="F1556" s="139" t="s">
        <v>5</v>
      </c>
      <c r="G1556" s="138"/>
      <c r="H1556" s="138"/>
      <c r="I1556" s="138"/>
      <c r="J1556" s="138"/>
    </row>
    <row r="1557" spans="1:10" x14ac:dyDescent="0.3">
      <c r="A1557" s="138"/>
      <c r="B1557" s="126" t="s">
        <v>93</v>
      </c>
      <c r="C1557" s="139" t="s">
        <v>5</v>
      </c>
      <c r="D1557" s="140" t="s">
        <v>343</v>
      </c>
      <c r="E1557" s="138"/>
      <c r="F1557" s="139" t="s">
        <v>5</v>
      </c>
      <c r="G1557" s="138"/>
      <c r="H1557" s="138"/>
      <c r="I1557" s="138"/>
      <c r="J1557" s="138"/>
    </row>
    <row r="1558" spans="1:10" x14ac:dyDescent="0.3">
      <c r="A1558" s="122"/>
      <c r="B1558" s="126" t="s">
        <v>93</v>
      </c>
      <c r="C1558" s="123" t="s">
        <v>5</v>
      </c>
      <c r="D1558" s="125" t="s">
        <v>1154</v>
      </c>
      <c r="E1558" s="122"/>
      <c r="F1558" s="124">
        <v>40.814999999999998</v>
      </c>
      <c r="G1558" s="122"/>
      <c r="H1558" s="122"/>
      <c r="I1558" s="122"/>
      <c r="J1558" s="122"/>
    </row>
    <row r="1559" spans="1:10" x14ac:dyDescent="0.3">
      <c r="A1559" s="122"/>
      <c r="B1559" s="126" t="s">
        <v>93</v>
      </c>
      <c r="C1559" s="123" t="s">
        <v>5</v>
      </c>
      <c r="D1559" s="125" t="s">
        <v>1153</v>
      </c>
      <c r="E1559" s="122"/>
      <c r="F1559" s="124">
        <v>32.683</v>
      </c>
      <c r="G1559" s="122"/>
      <c r="H1559" s="122"/>
      <c r="I1559" s="122"/>
      <c r="J1559" s="122"/>
    </row>
    <row r="1560" spans="1:10" x14ac:dyDescent="0.3">
      <c r="A1560" s="122"/>
      <c r="B1560" s="126" t="s">
        <v>93</v>
      </c>
      <c r="C1560" s="123" t="s">
        <v>5</v>
      </c>
      <c r="D1560" s="125" t="s">
        <v>1514</v>
      </c>
      <c r="E1560" s="122"/>
      <c r="F1560" s="124">
        <v>7.1580000000000004</v>
      </c>
      <c r="G1560" s="122"/>
      <c r="H1560" s="122"/>
      <c r="I1560" s="122"/>
      <c r="J1560" s="122"/>
    </row>
    <row r="1561" spans="1:10" x14ac:dyDescent="0.3">
      <c r="A1561" s="122"/>
      <c r="B1561" s="126" t="s">
        <v>93</v>
      </c>
      <c r="C1561" s="123" t="s">
        <v>5</v>
      </c>
      <c r="D1561" s="125" t="s">
        <v>1151</v>
      </c>
      <c r="E1561" s="122"/>
      <c r="F1561" s="124">
        <v>4.665</v>
      </c>
      <c r="G1561" s="122"/>
      <c r="H1561" s="122"/>
      <c r="I1561" s="122"/>
      <c r="J1561" s="122"/>
    </row>
    <row r="1562" spans="1:10" x14ac:dyDescent="0.3">
      <c r="A1562" s="122"/>
      <c r="B1562" s="126" t="s">
        <v>93</v>
      </c>
      <c r="C1562" s="123" t="s">
        <v>5</v>
      </c>
      <c r="D1562" s="125" t="s">
        <v>1150</v>
      </c>
      <c r="E1562" s="122"/>
      <c r="F1562" s="124">
        <v>18.231000000000002</v>
      </c>
      <c r="G1562" s="122"/>
      <c r="H1562" s="122"/>
      <c r="I1562" s="122"/>
      <c r="J1562" s="122"/>
    </row>
    <row r="1563" spans="1:10" x14ac:dyDescent="0.3">
      <c r="A1563" s="122"/>
      <c r="B1563" s="126" t="s">
        <v>93</v>
      </c>
      <c r="C1563" s="123" t="s">
        <v>5</v>
      </c>
      <c r="D1563" s="125" t="s">
        <v>1513</v>
      </c>
      <c r="E1563" s="122"/>
      <c r="F1563" s="124">
        <v>11.170999999999999</v>
      </c>
      <c r="G1563" s="122"/>
      <c r="H1563" s="122"/>
      <c r="I1563" s="122"/>
      <c r="J1563" s="122"/>
    </row>
    <row r="1564" spans="1:10" x14ac:dyDescent="0.3">
      <c r="A1564" s="122"/>
      <c r="B1564" s="126" t="s">
        <v>93</v>
      </c>
      <c r="C1564" s="123" t="s">
        <v>5</v>
      </c>
      <c r="D1564" s="125" t="s">
        <v>1148</v>
      </c>
      <c r="E1564" s="122"/>
      <c r="F1564" s="124">
        <v>12.718999999999999</v>
      </c>
      <c r="G1564" s="122"/>
      <c r="H1564" s="122"/>
      <c r="I1564" s="122"/>
      <c r="J1564" s="122"/>
    </row>
    <row r="1565" spans="1:10" x14ac:dyDescent="0.3">
      <c r="A1565" s="122"/>
      <c r="B1565" s="126" t="s">
        <v>93</v>
      </c>
      <c r="C1565" s="123" t="s">
        <v>5</v>
      </c>
      <c r="D1565" s="125" t="s">
        <v>1512</v>
      </c>
      <c r="E1565" s="122"/>
      <c r="F1565" s="124">
        <v>11.778</v>
      </c>
      <c r="G1565" s="122"/>
      <c r="H1565" s="122"/>
      <c r="I1565" s="122"/>
      <c r="J1565" s="122"/>
    </row>
    <row r="1566" spans="1:10" x14ac:dyDescent="0.3">
      <c r="A1566" s="122"/>
      <c r="B1566" s="126" t="s">
        <v>93</v>
      </c>
      <c r="C1566" s="123" t="s">
        <v>5</v>
      </c>
      <c r="D1566" s="125" t="s">
        <v>1511</v>
      </c>
      <c r="E1566" s="122"/>
      <c r="F1566" s="124">
        <v>4.1079999999999997</v>
      </c>
      <c r="G1566" s="122"/>
      <c r="H1566" s="122"/>
      <c r="I1566" s="122"/>
      <c r="J1566" s="122"/>
    </row>
    <row r="1567" spans="1:10" x14ac:dyDescent="0.3">
      <c r="A1567" s="122"/>
      <c r="B1567" s="126" t="s">
        <v>93</v>
      </c>
      <c r="C1567" s="123" t="s">
        <v>5</v>
      </c>
      <c r="D1567" s="125" t="s">
        <v>1510</v>
      </c>
      <c r="E1567" s="122"/>
      <c r="F1567" s="124">
        <v>10.019</v>
      </c>
      <c r="G1567" s="122"/>
      <c r="H1567" s="122"/>
      <c r="I1567" s="122"/>
      <c r="J1567" s="122"/>
    </row>
    <row r="1568" spans="1:10" x14ac:dyDescent="0.3">
      <c r="A1568" s="122"/>
      <c r="B1568" s="126" t="s">
        <v>93</v>
      </c>
      <c r="C1568" s="123" t="s">
        <v>5</v>
      </c>
      <c r="D1568" s="125" t="s">
        <v>1509</v>
      </c>
      <c r="E1568" s="122"/>
      <c r="F1568" s="124">
        <v>11.91</v>
      </c>
      <c r="G1568" s="122"/>
      <c r="H1568" s="122"/>
      <c r="I1568" s="122"/>
      <c r="J1568" s="122"/>
    </row>
    <row r="1569" spans="1:10" ht="27" x14ac:dyDescent="0.3">
      <c r="A1569" s="122"/>
      <c r="B1569" s="126" t="s">
        <v>93</v>
      </c>
      <c r="C1569" s="123" t="s">
        <v>5</v>
      </c>
      <c r="D1569" s="125" t="s">
        <v>1138</v>
      </c>
      <c r="E1569" s="122"/>
      <c r="F1569" s="124">
        <v>27.138000000000002</v>
      </c>
      <c r="G1569" s="122"/>
      <c r="H1569" s="122"/>
      <c r="I1569" s="122"/>
      <c r="J1569" s="122"/>
    </row>
    <row r="1570" spans="1:10" x14ac:dyDescent="0.3">
      <c r="A1570" s="116"/>
      <c r="B1570" s="121" t="s">
        <v>93</v>
      </c>
      <c r="C1570" s="120" t="s">
        <v>5</v>
      </c>
      <c r="D1570" s="119" t="s">
        <v>95</v>
      </c>
      <c r="E1570" s="116"/>
      <c r="F1570" s="118">
        <v>192.39500000000001</v>
      </c>
      <c r="G1570" s="116"/>
      <c r="H1570" s="116"/>
      <c r="I1570" s="116"/>
      <c r="J1570" s="116"/>
    </row>
    <row r="1571" spans="1:10" ht="27" x14ac:dyDescent="0.3">
      <c r="A1571" s="115" t="s">
        <v>136</v>
      </c>
      <c r="B1571" s="115" t="s">
        <v>87</v>
      </c>
      <c r="C1571" s="114" t="s">
        <v>1508</v>
      </c>
      <c r="D1571" s="110" t="s">
        <v>1507</v>
      </c>
      <c r="E1571" s="113" t="s">
        <v>90</v>
      </c>
      <c r="F1571" s="112">
        <v>36.973999999999997</v>
      </c>
      <c r="G1571" s="111"/>
      <c r="H1571" s="111"/>
      <c r="I1571" s="111">
        <f t="shared" ref="I1571" si="216">(G1571+H1571)*F1571</f>
        <v>0</v>
      </c>
      <c r="J1571" s="110" t="s">
        <v>91</v>
      </c>
    </row>
    <row r="1572" spans="1:10" x14ac:dyDescent="0.3">
      <c r="A1572" s="138"/>
      <c r="B1572" s="126" t="s">
        <v>93</v>
      </c>
      <c r="C1572" s="139" t="s">
        <v>5</v>
      </c>
      <c r="D1572" s="140" t="s">
        <v>1293</v>
      </c>
      <c r="E1572" s="138"/>
      <c r="F1572" s="139" t="s">
        <v>5</v>
      </c>
      <c r="G1572" s="138"/>
      <c r="H1572" s="138"/>
      <c r="I1572" s="138"/>
      <c r="J1572" s="138"/>
    </row>
    <row r="1573" spans="1:10" ht="27" x14ac:dyDescent="0.3">
      <c r="A1573" s="122"/>
      <c r="B1573" s="126" t="s">
        <v>93</v>
      </c>
      <c r="C1573" s="123" t="s">
        <v>5</v>
      </c>
      <c r="D1573" s="125" t="s">
        <v>1506</v>
      </c>
      <c r="E1573" s="122"/>
      <c r="F1573" s="124">
        <v>9.2249999999999996</v>
      </c>
      <c r="G1573" s="122"/>
      <c r="H1573" s="122"/>
      <c r="I1573" s="122"/>
      <c r="J1573" s="122"/>
    </row>
    <row r="1574" spans="1:10" x14ac:dyDescent="0.3">
      <c r="A1574" s="138"/>
      <c r="B1574" s="126" t="s">
        <v>93</v>
      </c>
      <c r="C1574" s="139" t="s">
        <v>5</v>
      </c>
      <c r="D1574" s="140" t="s">
        <v>1505</v>
      </c>
      <c r="E1574" s="138"/>
      <c r="F1574" s="139" t="s">
        <v>5</v>
      </c>
      <c r="G1574" s="138"/>
      <c r="H1574" s="138"/>
      <c r="I1574" s="138"/>
      <c r="J1574" s="138"/>
    </row>
    <row r="1575" spans="1:10" x14ac:dyDescent="0.3">
      <c r="A1575" s="122"/>
      <c r="B1575" s="126" t="s">
        <v>93</v>
      </c>
      <c r="C1575" s="123" t="s">
        <v>5</v>
      </c>
      <c r="D1575" s="125" t="s">
        <v>1504</v>
      </c>
      <c r="E1575" s="122"/>
      <c r="F1575" s="124">
        <v>2.677</v>
      </c>
      <c r="G1575" s="122"/>
      <c r="H1575" s="122"/>
      <c r="I1575" s="122"/>
      <c r="J1575" s="122"/>
    </row>
    <row r="1576" spans="1:10" x14ac:dyDescent="0.3">
      <c r="A1576" s="138"/>
      <c r="B1576" s="126" t="s">
        <v>93</v>
      </c>
      <c r="C1576" s="139" t="s">
        <v>5</v>
      </c>
      <c r="D1576" s="140" t="s">
        <v>1259</v>
      </c>
      <c r="E1576" s="138"/>
      <c r="F1576" s="139" t="s">
        <v>5</v>
      </c>
      <c r="G1576" s="138"/>
      <c r="H1576" s="138"/>
      <c r="I1576" s="138"/>
      <c r="J1576" s="138"/>
    </row>
    <row r="1577" spans="1:10" x14ac:dyDescent="0.3">
      <c r="A1577" s="122"/>
      <c r="B1577" s="126" t="s">
        <v>93</v>
      </c>
      <c r="C1577" s="123" t="s">
        <v>5</v>
      </c>
      <c r="D1577" s="125" t="s">
        <v>1503</v>
      </c>
      <c r="E1577" s="122"/>
      <c r="F1577" s="124">
        <v>2.0139999999999998</v>
      </c>
      <c r="G1577" s="122"/>
      <c r="H1577" s="122"/>
      <c r="I1577" s="122"/>
      <c r="J1577" s="122"/>
    </row>
    <row r="1578" spans="1:10" x14ac:dyDescent="0.3">
      <c r="A1578" s="138"/>
      <c r="B1578" s="126" t="s">
        <v>93</v>
      </c>
      <c r="C1578" s="139" t="s">
        <v>5</v>
      </c>
      <c r="D1578" s="140" t="s">
        <v>1289</v>
      </c>
      <c r="E1578" s="138"/>
      <c r="F1578" s="139" t="s">
        <v>5</v>
      </c>
      <c r="G1578" s="138"/>
      <c r="H1578" s="138"/>
      <c r="I1578" s="138"/>
      <c r="J1578" s="138"/>
    </row>
    <row r="1579" spans="1:10" x14ac:dyDescent="0.3">
      <c r="A1579" s="122"/>
      <c r="B1579" s="126" t="s">
        <v>93</v>
      </c>
      <c r="C1579" s="123" t="s">
        <v>5</v>
      </c>
      <c r="D1579" s="125" t="s">
        <v>1502</v>
      </c>
      <c r="E1579" s="122"/>
      <c r="F1579" s="124">
        <v>7.0000000000000007E-2</v>
      </c>
      <c r="G1579" s="122"/>
      <c r="H1579" s="122"/>
      <c r="I1579" s="122"/>
      <c r="J1579" s="122"/>
    </row>
    <row r="1580" spans="1:10" x14ac:dyDescent="0.3">
      <c r="A1580" s="138"/>
      <c r="B1580" s="126" t="s">
        <v>93</v>
      </c>
      <c r="C1580" s="139" t="s">
        <v>5</v>
      </c>
      <c r="D1580" s="140" t="s">
        <v>1287</v>
      </c>
      <c r="E1580" s="138"/>
      <c r="F1580" s="139" t="s">
        <v>5</v>
      </c>
      <c r="G1580" s="138"/>
      <c r="H1580" s="138"/>
      <c r="I1580" s="138"/>
      <c r="J1580" s="138"/>
    </row>
    <row r="1581" spans="1:10" x14ac:dyDescent="0.3">
      <c r="A1581" s="122"/>
      <c r="B1581" s="126" t="s">
        <v>93</v>
      </c>
      <c r="C1581" s="123" t="s">
        <v>5</v>
      </c>
      <c r="D1581" s="125" t="s">
        <v>1501</v>
      </c>
      <c r="E1581" s="122"/>
      <c r="F1581" s="124">
        <v>0.61799999999999999</v>
      </c>
      <c r="G1581" s="122"/>
      <c r="H1581" s="122"/>
      <c r="I1581" s="122"/>
      <c r="J1581" s="122"/>
    </row>
    <row r="1582" spans="1:10" x14ac:dyDescent="0.3">
      <c r="A1582" s="148"/>
      <c r="B1582" s="126" t="s">
        <v>93</v>
      </c>
      <c r="C1582" s="149" t="s">
        <v>5</v>
      </c>
      <c r="D1582" s="151" t="s">
        <v>547</v>
      </c>
      <c r="E1582" s="148"/>
      <c r="F1582" s="150">
        <v>14.603999999999999</v>
      </c>
      <c r="G1582" s="148"/>
      <c r="H1582" s="148"/>
      <c r="I1582" s="148"/>
      <c r="J1582" s="148"/>
    </row>
    <row r="1583" spans="1:10" x14ac:dyDescent="0.3">
      <c r="A1583" s="138"/>
      <c r="B1583" s="126" t="s">
        <v>93</v>
      </c>
      <c r="C1583" s="139" t="s">
        <v>5</v>
      </c>
      <c r="D1583" s="140" t="s">
        <v>1283</v>
      </c>
      <c r="E1583" s="138"/>
      <c r="F1583" s="139" t="s">
        <v>5</v>
      </c>
      <c r="G1583" s="138"/>
      <c r="H1583" s="138"/>
      <c r="I1583" s="138"/>
      <c r="J1583" s="138"/>
    </row>
    <row r="1584" spans="1:10" x14ac:dyDescent="0.3">
      <c r="A1584" s="122"/>
      <c r="B1584" s="126" t="s">
        <v>93</v>
      </c>
      <c r="C1584" s="123" t="s">
        <v>5</v>
      </c>
      <c r="D1584" s="125" t="s">
        <v>1500</v>
      </c>
      <c r="E1584" s="122"/>
      <c r="F1584" s="124">
        <v>2.0129999999999999</v>
      </c>
      <c r="G1584" s="122"/>
      <c r="H1584" s="122"/>
      <c r="I1584" s="122"/>
      <c r="J1584" s="122"/>
    </row>
    <row r="1585" spans="1:10" x14ac:dyDescent="0.3">
      <c r="A1585" s="138"/>
      <c r="B1585" s="126" t="s">
        <v>93</v>
      </c>
      <c r="C1585" s="139" t="s">
        <v>5</v>
      </c>
      <c r="D1585" s="140" t="s">
        <v>1499</v>
      </c>
      <c r="E1585" s="138"/>
      <c r="F1585" s="139" t="s">
        <v>5</v>
      </c>
      <c r="G1585" s="138"/>
      <c r="H1585" s="138"/>
      <c r="I1585" s="138"/>
      <c r="J1585" s="138"/>
    </row>
    <row r="1586" spans="1:10" ht="27" x14ac:dyDescent="0.3">
      <c r="A1586" s="122"/>
      <c r="B1586" s="126" t="s">
        <v>93</v>
      </c>
      <c r="C1586" s="123" t="s">
        <v>5</v>
      </c>
      <c r="D1586" s="125" t="s">
        <v>1498</v>
      </c>
      <c r="E1586" s="122"/>
      <c r="F1586" s="124">
        <v>4.3460000000000001</v>
      </c>
      <c r="G1586" s="122"/>
      <c r="H1586" s="122"/>
      <c r="I1586" s="122"/>
      <c r="J1586" s="122"/>
    </row>
    <row r="1587" spans="1:10" x14ac:dyDescent="0.3">
      <c r="A1587" s="138"/>
      <c r="B1587" s="126" t="s">
        <v>93</v>
      </c>
      <c r="C1587" s="139" t="s">
        <v>5</v>
      </c>
      <c r="D1587" s="140" t="s">
        <v>1497</v>
      </c>
      <c r="E1587" s="138"/>
      <c r="F1587" s="139" t="s">
        <v>5</v>
      </c>
      <c r="G1587" s="138"/>
      <c r="H1587" s="138"/>
      <c r="I1587" s="138"/>
      <c r="J1587" s="138"/>
    </row>
    <row r="1588" spans="1:10" x14ac:dyDescent="0.3">
      <c r="A1588" s="122"/>
      <c r="B1588" s="126" t="s">
        <v>93</v>
      </c>
      <c r="C1588" s="123" t="s">
        <v>5</v>
      </c>
      <c r="D1588" s="125" t="s">
        <v>1496</v>
      </c>
      <c r="E1588" s="122"/>
      <c r="F1588" s="124">
        <v>6.1669999999999998</v>
      </c>
      <c r="G1588" s="122"/>
      <c r="H1588" s="122"/>
      <c r="I1588" s="122"/>
      <c r="J1588" s="122"/>
    </row>
    <row r="1589" spans="1:10" x14ac:dyDescent="0.3">
      <c r="A1589" s="138"/>
      <c r="B1589" s="126" t="s">
        <v>93</v>
      </c>
      <c r="C1589" s="139" t="s">
        <v>5</v>
      </c>
      <c r="D1589" s="140" t="s">
        <v>1277</v>
      </c>
      <c r="E1589" s="138"/>
      <c r="F1589" s="139" t="s">
        <v>5</v>
      </c>
      <c r="G1589" s="138"/>
      <c r="H1589" s="138"/>
      <c r="I1589" s="138"/>
      <c r="J1589" s="138"/>
    </row>
    <row r="1590" spans="1:10" x14ac:dyDescent="0.3">
      <c r="A1590" s="122"/>
      <c r="B1590" s="126" t="s">
        <v>93</v>
      </c>
      <c r="C1590" s="123" t="s">
        <v>5</v>
      </c>
      <c r="D1590" s="125" t="s">
        <v>1495</v>
      </c>
      <c r="E1590" s="122"/>
      <c r="F1590" s="124">
        <v>0.49099999999999999</v>
      </c>
      <c r="G1590" s="122"/>
      <c r="H1590" s="122"/>
      <c r="I1590" s="122"/>
      <c r="J1590" s="122"/>
    </row>
    <row r="1591" spans="1:10" x14ac:dyDescent="0.3">
      <c r="A1591" s="138"/>
      <c r="B1591" s="126" t="s">
        <v>93</v>
      </c>
      <c r="C1591" s="139" t="s">
        <v>5</v>
      </c>
      <c r="D1591" s="140" t="s">
        <v>1271</v>
      </c>
      <c r="E1591" s="138"/>
      <c r="F1591" s="139" t="s">
        <v>5</v>
      </c>
      <c r="G1591" s="138"/>
      <c r="H1591" s="138"/>
      <c r="I1591" s="138"/>
      <c r="J1591" s="138"/>
    </row>
    <row r="1592" spans="1:10" x14ac:dyDescent="0.3">
      <c r="A1592" s="122"/>
      <c r="B1592" s="126" t="s">
        <v>93</v>
      </c>
      <c r="C1592" s="123" t="s">
        <v>5</v>
      </c>
      <c r="D1592" s="125" t="s">
        <v>1494</v>
      </c>
      <c r="E1592" s="122"/>
      <c r="F1592" s="124">
        <v>0.90300000000000002</v>
      </c>
      <c r="G1592" s="122"/>
      <c r="H1592" s="122"/>
      <c r="I1592" s="122"/>
      <c r="J1592" s="122"/>
    </row>
    <row r="1593" spans="1:10" x14ac:dyDescent="0.3">
      <c r="A1593" s="148"/>
      <c r="B1593" s="126" t="s">
        <v>93</v>
      </c>
      <c r="C1593" s="149" t="s">
        <v>5</v>
      </c>
      <c r="D1593" s="151" t="s">
        <v>413</v>
      </c>
      <c r="E1593" s="148"/>
      <c r="F1593" s="150">
        <v>13.92</v>
      </c>
      <c r="G1593" s="148"/>
      <c r="H1593" s="148"/>
      <c r="I1593" s="148"/>
      <c r="J1593" s="148"/>
    </row>
    <row r="1594" spans="1:10" x14ac:dyDescent="0.3">
      <c r="A1594" s="138"/>
      <c r="B1594" s="126" t="s">
        <v>93</v>
      </c>
      <c r="C1594" s="139" t="s">
        <v>5</v>
      </c>
      <c r="D1594" s="140" t="s">
        <v>1269</v>
      </c>
      <c r="E1594" s="138"/>
      <c r="F1594" s="139" t="s">
        <v>5</v>
      </c>
      <c r="G1594" s="138"/>
      <c r="H1594" s="138"/>
      <c r="I1594" s="138"/>
      <c r="J1594" s="138"/>
    </row>
    <row r="1595" spans="1:10" x14ac:dyDescent="0.3">
      <c r="A1595" s="122"/>
      <c r="B1595" s="126" t="s">
        <v>93</v>
      </c>
      <c r="C1595" s="123" t="s">
        <v>5</v>
      </c>
      <c r="D1595" s="125" t="s">
        <v>1493</v>
      </c>
      <c r="E1595" s="122"/>
      <c r="F1595" s="124">
        <v>0.72899999999999998</v>
      </c>
      <c r="G1595" s="122"/>
      <c r="H1595" s="122"/>
      <c r="I1595" s="122"/>
      <c r="J1595" s="122"/>
    </row>
    <row r="1596" spans="1:10" x14ac:dyDescent="0.3">
      <c r="A1596" s="138"/>
      <c r="B1596" s="126" t="s">
        <v>93</v>
      </c>
      <c r="C1596" s="139" t="s">
        <v>5</v>
      </c>
      <c r="D1596" s="140" t="s">
        <v>1492</v>
      </c>
      <c r="E1596" s="138"/>
      <c r="F1596" s="139" t="s">
        <v>5</v>
      </c>
      <c r="G1596" s="138"/>
      <c r="H1596" s="138"/>
      <c r="I1596" s="138"/>
      <c r="J1596" s="138"/>
    </row>
    <row r="1597" spans="1:10" x14ac:dyDescent="0.3">
      <c r="A1597" s="122"/>
      <c r="B1597" s="126" t="s">
        <v>93</v>
      </c>
      <c r="C1597" s="123" t="s">
        <v>5</v>
      </c>
      <c r="D1597" s="125" t="s">
        <v>1491</v>
      </c>
      <c r="E1597" s="122"/>
      <c r="F1597" s="124">
        <v>2.129</v>
      </c>
      <c r="G1597" s="122"/>
      <c r="H1597" s="122"/>
      <c r="I1597" s="122"/>
      <c r="J1597" s="122"/>
    </row>
    <row r="1598" spans="1:10" x14ac:dyDescent="0.3">
      <c r="A1598" s="138"/>
      <c r="B1598" s="126" t="s">
        <v>93</v>
      </c>
      <c r="C1598" s="139" t="s">
        <v>5</v>
      </c>
      <c r="D1598" s="140" t="s">
        <v>1490</v>
      </c>
      <c r="E1598" s="138"/>
      <c r="F1598" s="139" t="s">
        <v>5</v>
      </c>
      <c r="G1598" s="138"/>
      <c r="H1598" s="138"/>
      <c r="I1598" s="138"/>
      <c r="J1598" s="138"/>
    </row>
    <row r="1599" spans="1:10" x14ac:dyDescent="0.3">
      <c r="A1599" s="122"/>
      <c r="B1599" s="126" t="s">
        <v>93</v>
      </c>
      <c r="C1599" s="123" t="s">
        <v>5</v>
      </c>
      <c r="D1599" s="125" t="s">
        <v>1489</v>
      </c>
      <c r="E1599" s="122"/>
      <c r="F1599" s="124">
        <v>5.5919999999999996</v>
      </c>
      <c r="G1599" s="122"/>
      <c r="H1599" s="122"/>
      <c r="I1599" s="122"/>
      <c r="J1599" s="122"/>
    </row>
    <row r="1600" spans="1:10" x14ac:dyDescent="0.3">
      <c r="A1600" s="148"/>
      <c r="B1600" s="126" t="s">
        <v>93</v>
      </c>
      <c r="C1600" s="149" t="s">
        <v>5</v>
      </c>
      <c r="D1600" s="151" t="s">
        <v>559</v>
      </c>
      <c r="E1600" s="148"/>
      <c r="F1600" s="150">
        <v>8.4499999999999993</v>
      </c>
      <c r="G1600" s="148"/>
      <c r="H1600" s="148"/>
      <c r="I1600" s="148"/>
      <c r="J1600" s="148"/>
    </row>
    <row r="1601" spans="1:10" x14ac:dyDescent="0.3">
      <c r="A1601" s="116"/>
      <c r="B1601" s="121" t="s">
        <v>93</v>
      </c>
      <c r="C1601" s="120" t="s">
        <v>5</v>
      </c>
      <c r="D1601" s="119" t="s">
        <v>95</v>
      </c>
      <c r="E1601" s="116"/>
      <c r="F1601" s="118">
        <v>36.973999999999997</v>
      </c>
      <c r="G1601" s="116"/>
      <c r="H1601" s="116"/>
      <c r="I1601" s="116"/>
      <c r="J1601" s="116"/>
    </row>
    <row r="1602" spans="1:10" ht="27" x14ac:dyDescent="0.3">
      <c r="A1602" s="115" t="s">
        <v>308</v>
      </c>
      <c r="B1602" s="115" t="s">
        <v>87</v>
      </c>
      <c r="C1602" s="114" t="s">
        <v>1488</v>
      </c>
      <c r="D1602" s="110" t="s">
        <v>1487</v>
      </c>
      <c r="E1602" s="113" t="s">
        <v>153</v>
      </c>
      <c r="F1602" s="112">
        <v>0.871</v>
      </c>
      <c r="G1602" s="111"/>
      <c r="H1602" s="111"/>
      <c r="I1602" s="111">
        <f t="shared" ref="I1602" si="217">(G1602+H1602)*F1602</f>
        <v>0</v>
      </c>
      <c r="J1602" s="110" t="s">
        <v>91</v>
      </c>
    </row>
    <row r="1603" spans="1:10" x14ac:dyDescent="0.3">
      <c r="A1603" s="138"/>
      <c r="B1603" s="126" t="s">
        <v>93</v>
      </c>
      <c r="C1603" s="139" t="s">
        <v>5</v>
      </c>
      <c r="D1603" s="140" t="s">
        <v>1486</v>
      </c>
      <c r="E1603" s="138"/>
      <c r="F1603" s="139" t="s">
        <v>5</v>
      </c>
      <c r="G1603" s="138"/>
      <c r="H1603" s="138"/>
      <c r="I1603" s="138"/>
      <c r="J1603" s="138"/>
    </row>
    <row r="1604" spans="1:10" x14ac:dyDescent="0.3">
      <c r="A1604" s="138"/>
      <c r="B1604" s="126" t="s">
        <v>93</v>
      </c>
      <c r="C1604" s="139" t="s">
        <v>5</v>
      </c>
      <c r="D1604" s="140" t="s">
        <v>1293</v>
      </c>
      <c r="E1604" s="138"/>
      <c r="F1604" s="139" t="s">
        <v>5</v>
      </c>
      <c r="G1604" s="138"/>
      <c r="H1604" s="138"/>
      <c r="I1604" s="138"/>
      <c r="J1604" s="138"/>
    </row>
    <row r="1605" spans="1:10" ht="27" x14ac:dyDescent="0.3">
      <c r="A1605" s="122"/>
      <c r="B1605" s="126" t="s">
        <v>93</v>
      </c>
      <c r="C1605" s="123" t="s">
        <v>5</v>
      </c>
      <c r="D1605" s="125" t="s">
        <v>1485</v>
      </c>
      <c r="E1605" s="122"/>
      <c r="F1605" s="124">
        <v>0.21299999999999999</v>
      </c>
      <c r="G1605" s="122"/>
      <c r="H1605" s="122"/>
      <c r="I1605" s="122"/>
      <c r="J1605" s="122"/>
    </row>
    <row r="1606" spans="1:10" x14ac:dyDescent="0.3">
      <c r="A1606" s="138"/>
      <c r="B1606" s="126" t="s">
        <v>93</v>
      </c>
      <c r="C1606" s="139" t="s">
        <v>5</v>
      </c>
      <c r="D1606" s="140" t="s">
        <v>1291</v>
      </c>
      <c r="E1606" s="138"/>
      <c r="F1606" s="139" t="s">
        <v>5</v>
      </c>
      <c r="G1606" s="138"/>
      <c r="H1606" s="138"/>
      <c r="I1606" s="138"/>
      <c r="J1606" s="138"/>
    </row>
    <row r="1607" spans="1:10" ht="40.5" x14ac:dyDescent="0.3">
      <c r="A1607" s="122"/>
      <c r="B1607" s="126" t="s">
        <v>93</v>
      </c>
      <c r="C1607" s="123" t="s">
        <v>5</v>
      </c>
      <c r="D1607" s="125" t="s">
        <v>1484</v>
      </c>
      <c r="E1607" s="122"/>
      <c r="F1607" s="124">
        <v>6.2E-2</v>
      </c>
      <c r="G1607" s="122"/>
      <c r="H1607" s="122"/>
      <c r="I1607" s="122"/>
      <c r="J1607" s="122"/>
    </row>
    <row r="1608" spans="1:10" x14ac:dyDescent="0.3">
      <c r="A1608" s="138"/>
      <c r="B1608" s="126" t="s">
        <v>93</v>
      </c>
      <c r="C1608" s="139" t="s">
        <v>5</v>
      </c>
      <c r="D1608" s="140" t="s">
        <v>1259</v>
      </c>
      <c r="E1608" s="138"/>
      <c r="F1608" s="139" t="s">
        <v>5</v>
      </c>
      <c r="G1608" s="138"/>
      <c r="H1608" s="138"/>
      <c r="I1608" s="138"/>
      <c r="J1608" s="138"/>
    </row>
    <row r="1609" spans="1:10" x14ac:dyDescent="0.3">
      <c r="A1609" s="122"/>
      <c r="B1609" s="126" t="s">
        <v>93</v>
      </c>
      <c r="C1609" s="123" t="s">
        <v>5</v>
      </c>
      <c r="D1609" s="125" t="s">
        <v>1483</v>
      </c>
      <c r="E1609" s="122"/>
      <c r="F1609" s="124">
        <v>4.7E-2</v>
      </c>
      <c r="G1609" s="122"/>
      <c r="H1609" s="122"/>
      <c r="I1609" s="122"/>
      <c r="J1609" s="122"/>
    </row>
    <row r="1610" spans="1:10" x14ac:dyDescent="0.3">
      <c r="A1610" s="138"/>
      <c r="B1610" s="126" t="s">
        <v>93</v>
      </c>
      <c r="C1610" s="139" t="s">
        <v>5</v>
      </c>
      <c r="D1610" s="140" t="s">
        <v>1289</v>
      </c>
      <c r="E1610" s="138"/>
      <c r="F1610" s="139" t="s">
        <v>5</v>
      </c>
      <c r="G1610" s="138"/>
      <c r="H1610" s="138"/>
      <c r="I1610" s="138"/>
      <c r="J1610" s="138"/>
    </row>
    <row r="1611" spans="1:10" x14ac:dyDescent="0.3">
      <c r="A1611" s="122"/>
      <c r="B1611" s="126" t="s">
        <v>93</v>
      </c>
      <c r="C1611" s="123" t="s">
        <v>5</v>
      </c>
      <c r="D1611" s="125" t="s">
        <v>1482</v>
      </c>
      <c r="E1611" s="122"/>
      <c r="F1611" s="124">
        <v>2E-3</v>
      </c>
      <c r="G1611" s="122"/>
      <c r="H1611" s="122"/>
      <c r="I1611" s="122"/>
      <c r="J1611" s="122"/>
    </row>
    <row r="1612" spans="1:10" x14ac:dyDescent="0.3">
      <c r="A1612" s="138"/>
      <c r="B1612" s="126" t="s">
        <v>93</v>
      </c>
      <c r="C1612" s="139" t="s">
        <v>5</v>
      </c>
      <c r="D1612" s="140" t="s">
        <v>1287</v>
      </c>
      <c r="E1612" s="138"/>
      <c r="F1612" s="139" t="s">
        <v>5</v>
      </c>
      <c r="G1612" s="138"/>
      <c r="H1612" s="138"/>
      <c r="I1612" s="138"/>
      <c r="J1612" s="138"/>
    </row>
    <row r="1613" spans="1:10" x14ac:dyDescent="0.3">
      <c r="A1613" s="122"/>
      <c r="B1613" s="126" t="s">
        <v>93</v>
      </c>
      <c r="C1613" s="123" t="s">
        <v>5</v>
      </c>
      <c r="D1613" s="125" t="s">
        <v>1481</v>
      </c>
      <c r="E1613" s="122"/>
      <c r="F1613" s="124">
        <v>1.4E-2</v>
      </c>
      <c r="G1613" s="122"/>
      <c r="H1613" s="122"/>
      <c r="I1613" s="122"/>
      <c r="J1613" s="122"/>
    </row>
    <row r="1614" spans="1:10" x14ac:dyDescent="0.3">
      <c r="A1614" s="148"/>
      <c r="B1614" s="126" t="s">
        <v>93</v>
      </c>
      <c r="C1614" s="149" t="s">
        <v>5</v>
      </c>
      <c r="D1614" s="151" t="s">
        <v>547</v>
      </c>
      <c r="E1614" s="148"/>
      <c r="F1614" s="150">
        <v>0.33800000000000002</v>
      </c>
      <c r="G1614" s="148"/>
      <c r="H1614" s="148"/>
      <c r="I1614" s="148"/>
      <c r="J1614" s="148"/>
    </row>
    <row r="1615" spans="1:10" x14ac:dyDescent="0.3">
      <c r="A1615" s="138"/>
      <c r="B1615" s="126" t="s">
        <v>93</v>
      </c>
      <c r="C1615" s="139" t="s">
        <v>5</v>
      </c>
      <c r="D1615" s="140" t="s">
        <v>1283</v>
      </c>
      <c r="E1615" s="138"/>
      <c r="F1615" s="139" t="s">
        <v>5</v>
      </c>
      <c r="G1615" s="138"/>
      <c r="H1615" s="138"/>
      <c r="I1615" s="138"/>
      <c r="J1615" s="138"/>
    </row>
    <row r="1616" spans="1:10" ht="27" x14ac:dyDescent="0.3">
      <c r="A1616" s="122"/>
      <c r="B1616" s="126" t="s">
        <v>93</v>
      </c>
      <c r="C1616" s="123" t="s">
        <v>5</v>
      </c>
      <c r="D1616" s="125" t="s">
        <v>1480</v>
      </c>
      <c r="E1616" s="122"/>
      <c r="F1616" s="124">
        <v>0.05</v>
      </c>
      <c r="G1616" s="122"/>
      <c r="H1616" s="122"/>
      <c r="I1616" s="122"/>
      <c r="J1616" s="122"/>
    </row>
    <row r="1617" spans="1:10" x14ac:dyDescent="0.3">
      <c r="A1617" s="138"/>
      <c r="B1617" s="126" t="s">
        <v>93</v>
      </c>
      <c r="C1617" s="139" t="s">
        <v>5</v>
      </c>
      <c r="D1617" s="140" t="s">
        <v>1281</v>
      </c>
      <c r="E1617" s="138"/>
      <c r="F1617" s="139" t="s">
        <v>5</v>
      </c>
      <c r="G1617" s="138"/>
      <c r="H1617" s="138"/>
      <c r="I1617" s="138"/>
      <c r="J1617" s="138"/>
    </row>
    <row r="1618" spans="1:10" ht="27" x14ac:dyDescent="0.3">
      <c r="A1618" s="122"/>
      <c r="B1618" s="126" t="s">
        <v>93</v>
      </c>
      <c r="C1618" s="123" t="s">
        <v>5</v>
      </c>
      <c r="D1618" s="125" t="s">
        <v>1479</v>
      </c>
      <c r="E1618" s="122"/>
      <c r="F1618" s="124">
        <v>0.108</v>
      </c>
      <c r="G1618" s="122"/>
      <c r="H1618" s="122"/>
      <c r="I1618" s="122"/>
      <c r="J1618" s="122"/>
    </row>
    <row r="1619" spans="1:10" x14ac:dyDescent="0.3">
      <c r="A1619" s="138"/>
      <c r="B1619" s="126" t="s">
        <v>93</v>
      </c>
      <c r="C1619" s="139" t="s">
        <v>5</v>
      </c>
      <c r="D1619" s="140" t="s">
        <v>1279</v>
      </c>
      <c r="E1619" s="138"/>
      <c r="F1619" s="139" t="s">
        <v>5</v>
      </c>
      <c r="G1619" s="138"/>
      <c r="H1619" s="138"/>
      <c r="I1619" s="138"/>
      <c r="J1619" s="138"/>
    </row>
    <row r="1620" spans="1:10" x14ac:dyDescent="0.3">
      <c r="A1620" s="122"/>
      <c r="B1620" s="126" t="s">
        <v>93</v>
      </c>
      <c r="C1620" s="123" t="s">
        <v>5</v>
      </c>
      <c r="D1620" s="125" t="s">
        <v>1478</v>
      </c>
      <c r="E1620" s="122"/>
      <c r="F1620" s="124">
        <v>0.14299999999999999</v>
      </c>
      <c r="G1620" s="122"/>
      <c r="H1620" s="122"/>
      <c r="I1620" s="122"/>
      <c r="J1620" s="122"/>
    </row>
    <row r="1621" spans="1:10" x14ac:dyDescent="0.3">
      <c r="A1621" s="138"/>
      <c r="B1621" s="126" t="s">
        <v>93</v>
      </c>
      <c r="C1621" s="139" t="s">
        <v>5</v>
      </c>
      <c r="D1621" s="140" t="s">
        <v>1277</v>
      </c>
      <c r="E1621" s="138"/>
      <c r="F1621" s="139" t="s">
        <v>5</v>
      </c>
      <c r="G1621" s="138"/>
      <c r="H1621" s="138"/>
      <c r="I1621" s="138"/>
      <c r="J1621" s="138"/>
    </row>
    <row r="1622" spans="1:10" ht="27" x14ac:dyDescent="0.3">
      <c r="A1622" s="122"/>
      <c r="B1622" s="126" t="s">
        <v>93</v>
      </c>
      <c r="C1622" s="123" t="s">
        <v>5</v>
      </c>
      <c r="D1622" s="125" t="s">
        <v>1477</v>
      </c>
      <c r="E1622" s="122"/>
      <c r="F1622" s="124">
        <v>1.0999999999999999E-2</v>
      </c>
      <c r="G1622" s="122"/>
      <c r="H1622" s="122"/>
      <c r="I1622" s="122"/>
      <c r="J1622" s="122"/>
    </row>
    <row r="1623" spans="1:10" x14ac:dyDescent="0.3">
      <c r="A1623" s="138"/>
      <c r="B1623" s="126" t="s">
        <v>93</v>
      </c>
      <c r="C1623" s="139" t="s">
        <v>5</v>
      </c>
      <c r="D1623" s="140" t="s">
        <v>1271</v>
      </c>
      <c r="E1623" s="138"/>
      <c r="F1623" s="139" t="s">
        <v>5</v>
      </c>
      <c r="G1623" s="138"/>
      <c r="H1623" s="138"/>
      <c r="I1623" s="138"/>
      <c r="J1623" s="138"/>
    </row>
    <row r="1624" spans="1:10" x14ac:dyDescent="0.3">
      <c r="A1624" s="122"/>
      <c r="B1624" s="126" t="s">
        <v>93</v>
      </c>
      <c r="C1624" s="123" t="s">
        <v>5</v>
      </c>
      <c r="D1624" s="125" t="s">
        <v>1476</v>
      </c>
      <c r="E1624" s="122"/>
      <c r="F1624" s="124">
        <v>2.1000000000000001E-2</v>
      </c>
      <c r="G1624" s="122"/>
      <c r="H1624" s="122"/>
      <c r="I1624" s="122"/>
      <c r="J1624" s="122"/>
    </row>
    <row r="1625" spans="1:10" x14ac:dyDescent="0.3">
      <c r="A1625" s="148"/>
      <c r="B1625" s="126" t="s">
        <v>93</v>
      </c>
      <c r="C1625" s="149" t="s">
        <v>5</v>
      </c>
      <c r="D1625" s="151" t="s">
        <v>413</v>
      </c>
      <c r="E1625" s="148"/>
      <c r="F1625" s="150">
        <v>0.33300000000000002</v>
      </c>
      <c r="G1625" s="148"/>
      <c r="H1625" s="148"/>
      <c r="I1625" s="148"/>
      <c r="J1625" s="148"/>
    </row>
    <row r="1626" spans="1:10" x14ac:dyDescent="0.3">
      <c r="A1626" s="138"/>
      <c r="B1626" s="126" t="s">
        <v>93</v>
      </c>
      <c r="C1626" s="139" t="s">
        <v>5</v>
      </c>
      <c r="D1626" s="140" t="s">
        <v>1269</v>
      </c>
      <c r="E1626" s="138"/>
      <c r="F1626" s="139" t="s">
        <v>5</v>
      </c>
      <c r="G1626" s="138"/>
      <c r="H1626" s="138"/>
      <c r="I1626" s="138"/>
      <c r="J1626" s="138"/>
    </row>
    <row r="1627" spans="1:10" x14ac:dyDescent="0.3">
      <c r="A1627" s="122"/>
      <c r="B1627" s="126" t="s">
        <v>93</v>
      </c>
      <c r="C1627" s="123" t="s">
        <v>5</v>
      </c>
      <c r="D1627" s="125" t="s">
        <v>1475</v>
      </c>
      <c r="E1627" s="122"/>
      <c r="F1627" s="124">
        <v>1.7999999999999999E-2</v>
      </c>
      <c r="G1627" s="122"/>
      <c r="H1627" s="122"/>
      <c r="I1627" s="122"/>
      <c r="J1627" s="122"/>
    </row>
    <row r="1628" spans="1:10" x14ac:dyDescent="0.3">
      <c r="A1628" s="138"/>
      <c r="B1628" s="126" t="s">
        <v>93</v>
      </c>
      <c r="C1628" s="139" t="s">
        <v>5</v>
      </c>
      <c r="D1628" s="140" t="s">
        <v>1267</v>
      </c>
      <c r="E1628" s="138"/>
      <c r="F1628" s="139" t="s">
        <v>5</v>
      </c>
      <c r="G1628" s="138"/>
      <c r="H1628" s="138"/>
      <c r="I1628" s="138"/>
      <c r="J1628" s="138"/>
    </row>
    <row r="1629" spans="1:10" x14ac:dyDescent="0.3">
      <c r="A1629" s="122"/>
      <c r="B1629" s="126" t="s">
        <v>93</v>
      </c>
      <c r="C1629" s="123" t="s">
        <v>5</v>
      </c>
      <c r="D1629" s="125" t="s">
        <v>1474</v>
      </c>
      <c r="E1629" s="122"/>
      <c r="F1629" s="124">
        <v>5.2999999999999999E-2</v>
      </c>
      <c r="G1629" s="122"/>
      <c r="H1629" s="122"/>
      <c r="I1629" s="122"/>
      <c r="J1629" s="122"/>
    </row>
    <row r="1630" spans="1:10" x14ac:dyDescent="0.3">
      <c r="A1630" s="138"/>
      <c r="B1630" s="126" t="s">
        <v>93</v>
      </c>
      <c r="C1630" s="139" t="s">
        <v>5</v>
      </c>
      <c r="D1630" s="140" t="s">
        <v>1265</v>
      </c>
      <c r="E1630" s="138"/>
      <c r="F1630" s="139" t="s">
        <v>5</v>
      </c>
      <c r="G1630" s="138"/>
      <c r="H1630" s="138"/>
      <c r="I1630" s="138"/>
      <c r="J1630" s="138"/>
    </row>
    <row r="1631" spans="1:10" ht="27" x14ac:dyDescent="0.3">
      <c r="A1631" s="122"/>
      <c r="B1631" s="126" t="s">
        <v>93</v>
      </c>
      <c r="C1631" s="123" t="s">
        <v>5</v>
      </c>
      <c r="D1631" s="125" t="s">
        <v>1473</v>
      </c>
      <c r="E1631" s="122"/>
      <c r="F1631" s="124">
        <v>0.129</v>
      </c>
      <c r="G1631" s="122"/>
      <c r="H1631" s="122"/>
      <c r="I1631" s="122"/>
      <c r="J1631" s="122"/>
    </row>
    <row r="1632" spans="1:10" x14ac:dyDescent="0.3">
      <c r="A1632" s="148"/>
      <c r="B1632" s="126" t="s">
        <v>93</v>
      </c>
      <c r="C1632" s="149" t="s">
        <v>5</v>
      </c>
      <c r="D1632" s="151" t="s">
        <v>559</v>
      </c>
      <c r="E1632" s="148"/>
      <c r="F1632" s="150">
        <v>0.2</v>
      </c>
      <c r="G1632" s="148"/>
      <c r="H1632" s="148"/>
      <c r="I1632" s="148"/>
      <c r="J1632" s="148"/>
    </row>
    <row r="1633" spans="1:10" x14ac:dyDescent="0.3">
      <c r="A1633" s="116"/>
      <c r="B1633" s="121" t="s">
        <v>93</v>
      </c>
      <c r="C1633" s="120" t="s">
        <v>5</v>
      </c>
      <c r="D1633" s="119" t="s">
        <v>95</v>
      </c>
      <c r="E1633" s="116"/>
      <c r="F1633" s="118">
        <v>0.871</v>
      </c>
      <c r="G1633" s="116"/>
      <c r="H1633" s="116"/>
      <c r="I1633" s="116"/>
      <c r="J1633" s="116"/>
    </row>
    <row r="1634" spans="1:10" ht="27" x14ac:dyDescent="0.3">
      <c r="A1634" s="115" t="s">
        <v>127</v>
      </c>
      <c r="B1634" s="115" t="s">
        <v>87</v>
      </c>
      <c r="C1634" s="114" t="s">
        <v>1472</v>
      </c>
      <c r="D1634" s="110" t="s">
        <v>1471</v>
      </c>
      <c r="E1634" s="113" t="s">
        <v>169</v>
      </c>
      <c r="F1634" s="112">
        <v>538.327</v>
      </c>
      <c r="G1634" s="111"/>
      <c r="H1634" s="111"/>
      <c r="I1634" s="111">
        <f t="shared" ref="I1634" si="218">(G1634+H1634)*F1634</f>
        <v>0</v>
      </c>
      <c r="J1634" s="110" t="s">
        <v>91</v>
      </c>
    </row>
    <row r="1635" spans="1:10" x14ac:dyDescent="0.3">
      <c r="A1635" s="138"/>
      <c r="B1635" s="126" t="s">
        <v>93</v>
      </c>
      <c r="C1635" s="139" t="s">
        <v>5</v>
      </c>
      <c r="D1635" s="140" t="s">
        <v>1293</v>
      </c>
      <c r="E1635" s="138"/>
      <c r="F1635" s="139" t="s">
        <v>5</v>
      </c>
      <c r="G1635" s="138"/>
      <c r="H1635" s="138"/>
      <c r="I1635" s="138"/>
      <c r="J1635" s="138"/>
    </row>
    <row r="1636" spans="1:10" ht="27" x14ac:dyDescent="0.3">
      <c r="A1636" s="122"/>
      <c r="B1636" s="126" t="s">
        <v>93</v>
      </c>
      <c r="C1636" s="123" t="s">
        <v>5</v>
      </c>
      <c r="D1636" s="125" t="s">
        <v>1292</v>
      </c>
      <c r="E1636" s="122"/>
      <c r="F1636" s="124">
        <v>131.79</v>
      </c>
      <c r="G1636" s="122"/>
      <c r="H1636" s="122"/>
      <c r="I1636" s="122"/>
      <c r="J1636" s="122"/>
    </row>
    <row r="1637" spans="1:10" x14ac:dyDescent="0.3">
      <c r="A1637" s="138"/>
      <c r="B1637" s="126" t="s">
        <v>93</v>
      </c>
      <c r="C1637" s="139" t="s">
        <v>5</v>
      </c>
      <c r="D1637" s="140" t="s">
        <v>1291</v>
      </c>
      <c r="E1637" s="138"/>
      <c r="F1637" s="139" t="s">
        <v>5</v>
      </c>
      <c r="G1637" s="138"/>
      <c r="H1637" s="138"/>
      <c r="I1637" s="138"/>
      <c r="J1637" s="138"/>
    </row>
    <row r="1638" spans="1:10" x14ac:dyDescent="0.3">
      <c r="A1638" s="122"/>
      <c r="B1638" s="126" t="s">
        <v>93</v>
      </c>
      <c r="C1638" s="123" t="s">
        <v>5</v>
      </c>
      <c r="D1638" s="125" t="s">
        <v>1290</v>
      </c>
      <c r="E1638" s="122"/>
      <c r="F1638" s="124">
        <v>38.241999999999997</v>
      </c>
      <c r="G1638" s="122"/>
      <c r="H1638" s="122"/>
      <c r="I1638" s="122"/>
      <c r="J1638" s="122"/>
    </row>
    <row r="1639" spans="1:10" x14ac:dyDescent="0.3">
      <c r="A1639" s="138"/>
      <c r="B1639" s="126" t="s">
        <v>93</v>
      </c>
      <c r="C1639" s="139" t="s">
        <v>5</v>
      </c>
      <c r="D1639" s="140" t="s">
        <v>1259</v>
      </c>
      <c r="E1639" s="138"/>
      <c r="F1639" s="139" t="s">
        <v>5</v>
      </c>
      <c r="G1639" s="138"/>
      <c r="H1639" s="138"/>
      <c r="I1639" s="138"/>
      <c r="J1639" s="138"/>
    </row>
    <row r="1640" spans="1:10" x14ac:dyDescent="0.3">
      <c r="A1640" s="122"/>
      <c r="B1640" s="126" t="s">
        <v>93</v>
      </c>
      <c r="C1640" s="123" t="s">
        <v>5</v>
      </c>
      <c r="D1640" s="125" t="s">
        <v>1258</v>
      </c>
      <c r="E1640" s="122"/>
      <c r="F1640" s="124">
        <v>28.77</v>
      </c>
      <c r="G1640" s="122"/>
      <c r="H1640" s="122"/>
      <c r="I1640" s="122"/>
      <c r="J1640" s="122"/>
    </row>
    <row r="1641" spans="1:10" x14ac:dyDescent="0.3">
      <c r="A1641" s="138"/>
      <c r="B1641" s="126" t="s">
        <v>93</v>
      </c>
      <c r="C1641" s="139" t="s">
        <v>5</v>
      </c>
      <c r="D1641" s="140" t="s">
        <v>1289</v>
      </c>
      <c r="E1641" s="138"/>
      <c r="F1641" s="139" t="s">
        <v>5</v>
      </c>
      <c r="G1641" s="138"/>
      <c r="H1641" s="138"/>
      <c r="I1641" s="138"/>
      <c r="J1641" s="138"/>
    </row>
    <row r="1642" spans="1:10" x14ac:dyDescent="0.3">
      <c r="A1642" s="122"/>
      <c r="B1642" s="126" t="s">
        <v>93</v>
      </c>
      <c r="C1642" s="123" t="s">
        <v>5</v>
      </c>
      <c r="D1642" s="125" t="s">
        <v>1288</v>
      </c>
      <c r="E1642" s="122"/>
      <c r="F1642" s="124">
        <v>1</v>
      </c>
      <c r="G1642" s="122"/>
      <c r="H1642" s="122"/>
      <c r="I1642" s="122"/>
      <c r="J1642" s="122"/>
    </row>
    <row r="1643" spans="1:10" x14ac:dyDescent="0.3">
      <c r="A1643" s="138"/>
      <c r="B1643" s="126" t="s">
        <v>93</v>
      </c>
      <c r="C1643" s="139" t="s">
        <v>5</v>
      </c>
      <c r="D1643" s="140" t="s">
        <v>1287</v>
      </c>
      <c r="E1643" s="138"/>
      <c r="F1643" s="139" t="s">
        <v>5</v>
      </c>
      <c r="G1643" s="138"/>
      <c r="H1643" s="138"/>
      <c r="I1643" s="138"/>
      <c r="J1643" s="138"/>
    </row>
    <row r="1644" spans="1:10" x14ac:dyDescent="0.3">
      <c r="A1644" s="122"/>
      <c r="B1644" s="126" t="s">
        <v>93</v>
      </c>
      <c r="C1644" s="123" t="s">
        <v>5</v>
      </c>
      <c r="D1644" s="125" t="s">
        <v>1286</v>
      </c>
      <c r="E1644" s="122"/>
      <c r="F1644" s="124">
        <v>8.83</v>
      </c>
      <c r="G1644" s="122"/>
      <c r="H1644" s="122"/>
      <c r="I1644" s="122"/>
      <c r="J1644" s="122"/>
    </row>
    <row r="1645" spans="1:10" x14ac:dyDescent="0.3">
      <c r="A1645" s="148"/>
      <c r="B1645" s="126" t="s">
        <v>93</v>
      </c>
      <c r="C1645" s="149" t="s">
        <v>5</v>
      </c>
      <c r="D1645" s="151" t="s">
        <v>547</v>
      </c>
      <c r="E1645" s="148"/>
      <c r="F1645" s="150">
        <v>208.63200000000001</v>
      </c>
      <c r="G1645" s="148"/>
      <c r="H1645" s="148"/>
      <c r="I1645" s="148"/>
      <c r="J1645" s="148"/>
    </row>
    <row r="1646" spans="1:10" x14ac:dyDescent="0.3">
      <c r="A1646" s="138"/>
      <c r="B1646" s="126" t="s">
        <v>93</v>
      </c>
      <c r="C1646" s="139" t="s">
        <v>5</v>
      </c>
      <c r="D1646" s="140" t="s">
        <v>1283</v>
      </c>
      <c r="E1646" s="138"/>
      <c r="F1646" s="139" t="s">
        <v>5</v>
      </c>
      <c r="G1646" s="138"/>
      <c r="H1646" s="138"/>
      <c r="I1646" s="138"/>
      <c r="J1646" s="138"/>
    </row>
    <row r="1647" spans="1:10" x14ac:dyDescent="0.3">
      <c r="A1647" s="122"/>
      <c r="B1647" s="126" t="s">
        <v>93</v>
      </c>
      <c r="C1647" s="123" t="s">
        <v>5</v>
      </c>
      <c r="D1647" s="125" t="s">
        <v>1282</v>
      </c>
      <c r="E1647" s="122"/>
      <c r="F1647" s="124">
        <v>30.97</v>
      </c>
      <c r="G1647" s="122"/>
      <c r="H1647" s="122"/>
      <c r="I1647" s="122"/>
      <c r="J1647" s="122"/>
    </row>
    <row r="1648" spans="1:10" x14ac:dyDescent="0.3">
      <c r="A1648" s="138"/>
      <c r="B1648" s="126" t="s">
        <v>93</v>
      </c>
      <c r="C1648" s="139" t="s">
        <v>5</v>
      </c>
      <c r="D1648" s="140" t="s">
        <v>1281</v>
      </c>
      <c r="E1648" s="138"/>
      <c r="F1648" s="139" t="s">
        <v>5</v>
      </c>
      <c r="G1648" s="138"/>
      <c r="H1648" s="138"/>
      <c r="I1648" s="138"/>
      <c r="J1648" s="138"/>
    </row>
    <row r="1649" spans="1:10" ht="27" x14ac:dyDescent="0.3">
      <c r="A1649" s="122"/>
      <c r="B1649" s="126" t="s">
        <v>93</v>
      </c>
      <c r="C1649" s="123" t="s">
        <v>5</v>
      </c>
      <c r="D1649" s="125" t="s">
        <v>1280</v>
      </c>
      <c r="E1649" s="122"/>
      <c r="F1649" s="124">
        <v>66.86</v>
      </c>
      <c r="G1649" s="122"/>
      <c r="H1649" s="122"/>
      <c r="I1649" s="122"/>
      <c r="J1649" s="122"/>
    </row>
    <row r="1650" spans="1:10" x14ac:dyDescent="0.3">
      <c r="A1650" s="138"/>
      <c r="B1650" s="126" t="s">
        <v>93</v>
      </c>
      <c r="C1650" s="139" t="s">
        <v>5</v>
      </c>
      <c r="D1650" s="140" t="s">
        <v>1279</v>
      </c>
      <c r="E1650" s="138"/>
      <c r="F1650" s="139" t="s">
        <v>5</v>
      </c>
      <c r="G1650" s="138"/>
      <c r="H1650" s="138"/>
      <c r="I1650" s="138"/>
      <c r="J1650" s="138"/>
    </row>
    <row r="1651" spans="1:10" x14ac:dyDescent="0.3">
      <c r="A1651" s="122"/>
      <c r="B1651" s="126" t="s">
        <v>93</v>
      </c>
      <c r="C1651" s="123" t="s">
        <v>5</v>
      </c>
      <c r="D1651" s="125" t="s">
        <v>1278</v>
      </c>
      <c r="E1651" s="122"/>
      <c r="F1651" s="124">
        <v>88.1</v>
      </c>
      <c r="G1651" s="122"/>
      <c r="H1651" s="122"/>
      <c r="I1651" s="122"/>
      <c r="J1651" s="122"/>
    </row>
    <row r="1652" spans="1:10" x14ac:dyDescent="0.3">
      <c r="A1652" s="138"/>
      <c r="B1652" s="126" t="s">
        <v>93</v>
      </c>
      <c r="C1652" s="139" t="s">
        <v>5</v>
      </c>
      <c r="D1652" s="140" t="s">
        <v>1277</v>
      </c>
      <c r="E1652" s="138"/>
      <c r="F1652" s="139" t="s">
        <v>5</v>
      </c>
      <c r="G1652" s="138"/>
      <c r="H1652" s="138"/>
      <c r="I1652" s="138"/>
      <c r="J1652" s="138"/>
    </row>
    <row r="1653" spans="1:10" x14ac:dyDescent="0.3">
      <c r="A1653" s="122"/>
      <c r="B1653" s="126" t="s">
        <v>93</v>
      </c>
      <c r="C1653" s="123" t="s">
        <v>5</v>
      </c>
      <c r="D1653" s="125" t="s">
        <v>1276</v>
      </c>
      <c r="E1653" s="122"/>
      <c r="F1653" s="124">
        <v>7.01</v>
      </c>
      <c r="G1653" s="122"/>
      <c r="H1653" s="122"/>
      <c r="I1653" s="122"/>
      <c r="J1653" s="122"/>
    </row>
    <row r="1654" spans="1:10" x14ac:dyDescent="0.3">
      <c r="A1654" s="138"/>
      <c r="B1654" s="126" t="s">
        <v>93</v>
      </c>
      <c r="C1654" s="139" t="s">
        <v>5</v>
      </c>
      <c r="D1654" s="140" t="s">
        <v>1271</v>
      </c>
      <c r="E1654" s="138"/>
      <c r="F1654" s="139" t="s">
        <v>5</v>
      </c>
      <c r="G1654" s="138"/>
      <c r="H1654" s="138"/>
      <c r="I1654" s="138"/>
      <c r="J1654" s="138"/>
    </row>
    <row r="1655" spans="1:10" x14ac:dyDescent="0.3">
      <c r="A1655" s="122"/>
      <c r="B1655" s="126" t="s">
        <v>93</v>
      </c>
      <c r="C1655" s="123" t="s">
        <v>5</v>
      </c>
      <c r="D1655" s="125" t="s">
        <v>1270</v>
      </c>
      <c r="E1655" s="122"/>
      <c r="F1655" s="124">
        <v>12.9</v>
      </c>
      <c r="G1655" s="122"/>
      <c r="H1655" s="122"/>
      <c r="I1655" s="122"/>
      <c r="J1655" s="122"/>
    </row>
    <row r="1656" spans="1:10" x14ac:dyDescent="0.3">
      <c r="A1656" s="148"/>
      <c r="B1656" s="126" t="s">
        <v>93</v>
      </c>
      <c r="C1656" s="149" t="s">
        <v>5</v>
      </c>
      <c r="D1656" s="151" t="s">
        <v>413</v>
      </c>
      <c r="E1656" s="148"/>
      <c r="F1656" s="150">
        <v>205.84</v>
      </c>
      <c r="G1656" s="148"/>
      <c r="H1656" s="148"/>
      <c r="I1656" s="148"/>
      <c r="J1656" s="148"/>
    </row>
    <row r="1657" spans="1:10" x14ac:dyDescent="0.3">
      <c r="A1657" s="138"/>
      <c r="B1657" s="126" t="s">
        <v>93</v>
      </c>
      <c r="C1657" s="139" t="s">
        <v>5</v>
      </c>
      <c r="D1657" s="140" t="s">
        <v>1269</v>
      </c>
      <c r="E1657" s="138"/>
      <c r="F1657" s="139" t="s">
        <v>5</v>
      </c>
      <c r="G1657" s="138"/>
      <c r="H1657" s="138"/>
      <c r="I1657" s="138"/>
      <c r="J1657" s="138"/>
    </row>
    <row r="1658" spans="1:10" x14ac:dyDescent="0.3">
      <c r="A1658" s="122"/>
      <c r="B1658" s="126" t="s">
        <v>93</v>
      </c>
      <c r="C1658" s="123" t="s">
        <v>5</v>
      </c>
      <c r="D1658" s="125" t="s">
        <v>1268</v>
      </c>
      <c r="E1658" s="122"/>
      <c r="F1658" s="124">
        <v>11.215</v>
      </c>
      <c r="G1658" s="122"/>
      <c r="H1658" s="122"/>
      <c r="I1658" s="122"/>
      <c r="J1658" s="122"/>
    </row>
    <row r="1659" spans="1:10" x14ac:dyDescent="0.3">
      <c r="A1659" s="138"/>
      <c r="B1659" s="126" t="s">
        <v>93</v>
      </c>
      <c r="C1659" s="139" t="s">
        <v>5</v>
      </c>
      <c r="D1659" s="140" t="s">
        <v>1267</v>
      </c>
      <c r="E1659" s="138"/>
      <c r="F1659" s="139" t="s">
        <v>5</v>
      </c>
      <c r="G1659" s="138"/>
      <c r="H1659" s="138"/>
      <c r="I1659" s="138"/>
      <c r="J1659" s="138"/>
    </row>
    <row r="1660" spans="1:10" x14ac:dyDescent="0.3">
      <c r="A1660" s="122"/>
      <c r="B1660" s="126" t="s">
        <v>93</v>
      </c>
      <c r="C1660" s="123" t="s">
        <v>5</v>
      </c>
      <c r="D1660" s="125" t="s">
        <v>1266</v>
      </c>
      <c r="E1660" s="122"/>
      <c r="F1660" s="124">
        <v>32.75</v>
      </c>
      <c r="G1660" s="122"/>
      <c r="H1660" s="122"/>
      <c r="I1660" s="122"/>
      <c r="J1660" s="122"/>
    </row>
    <row r="1661" spans="1:10" x14ac:dyDescent="0.3">
      <c r="A1661" s="138"/>
      <c r="B1661" s="126" t="s">
        <v>93</v>
      </c>
      <c r="C1661" s="139" t="s">
        <v>5</v>
      </c>
      <c r="D1661" s="140" t="s">
        <v>1265</v>
      </c>
      <c r="E1661" s="138"/>
      <c r="F1661" s="139" t="s">
        <v>5</v>
      </c>
      <c r="G1661" s="138"/>
      <c r="H1661" s="138"/>
      <c r="I1661" s="138"/>
      <c r="J1661" s="138"/>
    </row>
    <row r="1662" spans="1:10" x14ac:dyDescent="0.3">
      <c r="A1662" s="122"/>
      <c r="B1662" s="126" t="s">
        <v>93</v>
      </c>
      <c r="C1662" s="123" t="s">
        <v>5</v>
      </c>
      <c r="D1662" s="125" t="s">
        <v>1264</v>
      </c>
      <c r="E1662" s="122"/>
      <c r="F1662" s="124">
        <v>79.89</v>
      </c>
      <c r="G1662" s="122"/>
      <c r="H1662" s="122"/>
      <c r="I1662" s="122"/>
      <c r="J1662" s="122"/>
    </row>
    <row r="1663" spans="1:10" x14ac:dyDescent="0.3">
      <c r="A1663" s="148"/>
      <c r="B1663" s="126" t="s">
        <v>93</v>
      </c>
      <c r="C1663" s="149" t="s">
        <v>5</v>
      </c>
      <c r="D1663" s="151" t="s">
        <v>559</v>
      </c>
      <c r="E1663" s="148"/>
      <c r="F1663" s="150">
        <v>123.855</v>
      </c>
      <c r="G1663" s="148"/>
      <c r="H1663" s="148"/>
      <c r="I1663" s="148"/>
      <c r="J1663" s="148"/>
    </row>
    <row r="1664" spans="1:10" x14ac:dyDescent="0.3">
      <c r="A1664" s="116"/>
      <c r="B1664" s="126" t="s">
        <v>93</v>
      </c>
      <c r="C1664" s="117" t="s">
        <v>5</v>
      </c>
      <c r="D1664" s="137" t="s">
        <v>95</v>
      </c>
      <c r="E1664" s="116"/>
      <c r="F1664" s="136">
        <v>538.327</v>
      </c>
      <c r="G1664" s="116"/>
      <c r="H1664" s="116"/>
      <c r="I1664" s="116"/>
      <c r="J1664" s="116"/>
    </row>
    <row r="1665" spans="1:10" ht="15" x14ac:dyDescent="0.3">
      <c r="A1665" s="141"/>
      <c r="B1665" s="145" t="s">
        <v>69</v>
      </c>
      <c r="C1665" s="144" t="s">
        <v>217</v>
      </c>
      <c r="D1665" s="144" t="s">
        <v>218</v>
      </c>
      <c r="E1665" s="141"/>
      <c r="F1665" s="141"/>
      <c r="G1665" s="141"/>
      <c r="H1665" s="141"/>
      <c r="I1665" s="143">
        <f>SUM(I1666)</f>
        <v>0</v>
      </c>
      <c r="J1665" s="141"/>
    </row>
    <row r="1666" spans="1:10" ht="27" x14ac:dyDescent="0.3">
      <c r="A1666" s="115" t="s">
        <v>337</v>
      </c>
      <c r="B1666" s="115" t="s">
        <v>87</v>
      </c>
      <c r="C1666" s="114" t="s">
        <v>220</v>
      </c>
      <c r="D1666" s="110" t="s">
        <v>221</v>
      </c>
      <c r="E1666" s="113" t="s">
        <v>153</v>
      </c>
      <c r="F1666" s="112">
        <v>101.896</v>
      </c>
      <c r="G1666" s="111"/>
      <c r="H1666" s="111"/>
      <c r="I1666" s="111">
        <f t="shared" ref="I1666" si="219">(G1666+H1666)*F1666</f>
        <v>0</v>
      </c>
      <c r="J1666" s="110" t="s">
        <v>91</v>
      </c>
    </row>
    <row r="1667" spans="1:10" ht="18" x14ac:dyDescent="0.35">
      <c r="A1667" s="141"/>
      <c r="B1667" s="142" t="s">
        <v>69</v>
      </c>
      <c r="C1667" s="147" t="s">
        <v>255</v>
      </c>
      <c r="D1667" s="147" t="s">
        <v>254</v>
      </c>
      <c r="E1667" s="141"/>
      <c r="F1667" s="141"/>
      <c r="G1667" s="141"/>
      <c r="H1667" s="141"/>
      <c r="I1667" s="146">
        <f>I1668+I1699+I1777+I1814+I1851+I1859+I1869+I1881+I1915+I1965</f>
        <v>0</v>
      </c>
      <c r="J1667" s="141"/>
    </row>
    <row r="1668" spans="1:10" ht="15" x14ac:dyDescent="0.3">
      <c r="A1668" s="141"/>
      <c r="B1668" s="145" t="s">
        <v>69</v>
      </c>
      <c r="C1668" s="144" t="s">
        <v>253</v>
      </c>
      <c r="D1668" s="144" t="s">
        <v>252</v>
      </c>
      <c r="E1668" s="141"/>
      <c r="F1668" s="141"/>
      <c r="G1668" s="141"/>
      <c r="H1668" s="141"/>
      <c r="I1668" s="143">
        <f>SUM(I1669:I1698)</f>
        <v>0</v>
      </c>
      <c r="J1668" s="141"/>
    </row>
    <row r="1669" spans="1:10" ht="27" x14ac:dyDescent="0.3">
      <c r="A1669" s="115" t="s">
        <v>467</v>
      </c>
      <c r="B1669" s="115" t="s">
        <v>87</v>
      </c>
      <c r="C1669" s="114" t="s">
        <v>1470</v>
      </c>
      <c r="D1669" s="110" t="s">
        <v>1469</v>
      </c>
      <c r="E1669" s="113" t="s">
        <v>169</v>
      </c>
      <c r="F1669" s="112">
        <v>75.795000000000002</v>
      </c>
      <c r="G1669" s="111"/>
      <c r="H1669" s="111"/>
      <c r="I1669" s="111">
        <f t="shared" ref="I1669" si="220">(G1669+H1669)*F1669</f>
        <v>0</v>
      </c>
      <c r="J1669" s="110" t="s">
        <v>91</v>
      </c>
    </row>
    <row r="1670" spans="1:10" ht="27" x14ac:dyDescent="0.3">
      <c r="A1670" s="122"/>
      <c r="B1670" s="126" t="s">
        <v>93</v>
      </c>
      <c r="C1670" s="123" t="s">
        <v>5</v>
      </c>
      <c r="D1670" s="125" t="s">
        <v>1468</v>
      </c>
      <c r="E1670" s="122"/>
      <c r="F1670" s="124">
        <v>41.52</v>
      </c>
      <c r="G1670" s="122"/>
      <c r="H1670" s="122"/>
      <c r="I1670" s="122"/>
      <c r="J1670" s="122"/>
    </row>
    <row r="1671" spans="1:10" ht="27" x14ac:dyDescent="0.3">
      <c r="A1671" s="122"/>
      <c r="B1671" s="126" t="s">
        <v>93</v>
      </c>
      <c r="C1671" s="123" t="s">
        <v>5</v>
      </c>
      <c r="D1671" s="125" t="s">
        <v>1467</v>
      </c>
      <c r="E1671" s="122"/>
      <c r="F1671" s="124">
        <v>23.06</v>
      </c>
      <c r="G1671" s="122"/>
      <c r="H1671" s="122"/>
      <c r="I1671" s="122"/>
      <c r="J1671" s="122"/>
    </row>
    <row r="1672" spans="1:10" x14ac:dyDescent="0.3">
      <c r="A1672" s="122"/>
      <c r="B1672" s="126" t="s">
        <v>93</v>
      </c>
      <c r="C1672" s="123" t="s">
        <v>5</v>
      </c>
      <c r="D1672" s="125" t="s">
        <v>1268</v>
      </c>
      <c r="E1672" s="122"/>
      <c r="F1672" s="124">
        <v>11.215</v>
      </c>
      <c r="G1672" s="122"/>
      <c r="H1672" s="122"/>
      <c r="I1672" s="122"/>
      <c r="J1672" s="122"/>
    </row>
    <row r="1673" spans="1:10" x14ac:dyDescent="0.3">
      <c r="A1673" s="116"/>
      <c r="B1673" s="121" t="s">
        <v>93</v>
      </c>
      <c r="C1673" s="120" t="s">
        <v>5</v>
      </c>
      <c r="D1673" s="119" t="s">
        <v>95</v>
      </c>
      <c r="E1673" s="116"/>
      <c r="F1673" s="118">
        <v>75.795000000000002</v>
      </c>
      <c r="G1673" s="116"/>
      <c r="H1673" s="116"/>
      <c r="I1673" s="116"/>
      <c r="J1673" s="116"/>
    </row>
    <row r="1674" spans="1:10" x14ac:dyDescent="0.3">
      <c r="A1674" s="133" t="s">
        <v>464</v>
      </c>
      <c r="B1674" s="133" t="s">
        <v>150</v>
      </c>
      <c r="C1674" s="132" t="s">
        <v>1456</v>
      </c>
      <c r="D1674" s="127" t="s">
        <v>1455</v>
      </c>
      <c r="E1674" s="131" t="s">
        <v>244</v>
      </c>
      <c r="F1674" s="130">
        <v>227.38499999999999</v>
      </c>
      <c r="G1674" s="128"/>
      <c r="H1674" s="129"/>
      <c r="I1674" s="128">
        <f t="shared" ref="I1674" si="221">(G1674+H1674)*F1674</f>
        <v>0</v>
      </c>
      <c r="J1674" s="127" t="s">
        <v>5</v>
      </c>
    </row>
    <row r="1675" spans="1:10" ht="27" x14ac:dyDescent="0.3">
      <c r="A1675" s="122"/>
      <c r="B1675" s="126" t="s">
        <v>93</v>
      </c>
      <c r="C1675" s="123" t="s">
        <v>5</v>
      </c>
      <c r="D1675" s="125" t="s">
        <v>1466</v>
      </c>
      <c r="E1675" s="122"/>
      <c r="F1675" s="124">
        <v>124.56</v>
      </c>
      <c r="G1675" s="122"/>
      <c r="H1675" s="122"/>
      <c r="I1675" s="122"/>
      <c r="J1675" s="122"/>
    </row>
    <row r="1676" spans="1:10" ht="27" x14ac:dyDescent="0.3">
      <c r="A1676" s="122"/>
      <c r="B1676" s="126" t="s">
        <v>93</v>
      </c>
      <c r="C1676" s="123" t="s">
        <v>5</v>
      </c>
      <c r="D1676" s="125" t="s">
        <v>1465</v>
      </c>
      <c r="E1676" s="122"/>
      <c r="F1676" s="124">
        <v>69.180000000000007</v>
      </c>
      <c r="G1676" s="122"/>
      <c r="H1676" s="122"/>
      <c r="I1676" s="122"/>
      <c r="J1676" s="122"/>
    </row>
    <row r="1677" spans="1:10" x14ac:dyDescent="0.3">
      <c r="A1677" s="122"/>
      <c r="B1677" s="126" t="s">
        <v>93</v>
      </c>
      <c r="C1677" s="123" t="s">
        <v>5</v>
      </c>
      <c r="D1677" s="125" t="s">
        <v>1464</v>
      </c>
      <c r="E1677" s="122"/>
      <c r="F1677" s="124">
        <v>33.645000000000003</v>
      </c>
      <c r="G1677" s="122"/>
      <c r="H1677" s="122"/>
      <c r="I1677" s="122"/>
      <c r="J1677" s="122"/>
    </row>
    <row r="1678" spans="1:10" x14ac:dyDescent="0.3">
      <c r="A1678" s="116"/>
      <c r="B1678" s="121" t="s">
        <v>93</v>
      </c>
      <c r="C1678" s="120" t="s">
        <v>5</v>
      </c>
      <c r="D1678" s="119" t="s">
        <v>95</v>
      </c>
      <c r="E1678" s="116"/>
      <c r="F1678" s="118">
        <v>227.38499999999999</v>
      </c>
      <c r="G1678" s="116"/>
      <c r="H1678" s="116"/>
      <c r="I1678" s="116"/>
      <c r="J1678" s="116"/>
    </row>
    <row r="1679" spans="1:10" ht="27" x14ac:dyDescent="0.3">
      <c r="A1679" s="115" t="s">
        <v>459</v>
      </c>
      <c r="B1679" s="115" t="s">
        <v>87</v>
      </c>
      <c r="C1679" s="114" t="s">
        <v>1463</v>
      </c>
      <c r="D1679" s="110" t="s">
        <v>1462</v>
      </c>
      <c r="E1679" s="113" t="s">
        <v>169</v>
      </c>
      <c r="F1679" s="112">
        <v>90.555999999999997</v>
      </c>
      <c r="G1679" s="111"/>
      <c r="H1679" s="111"/>
      <c r="I1679" s="111">
        <f t="shared" ref="I1679" si="222">(G1679+H1679)*F1679</f>
        <v>0</v>
      </c>
      <c r="J1679" s="110" t="s">
        <v>91</v>
      </c>
    </row>
    <row r="1680" spans="1:10" x14ac:dyDescent="0.3">
      <c r="A1680" s="122"/>
      <c r="B1680" s="126" t="s">
        <v>93</v>
      </c>
      <c r="C1680" s="123" t="s">
        <v>5</v>
      </c>
      <c r="D1680" s="125" t="s">
        <v>1461</v>
      </c>
      <c r="E1680" s="122"/>
      <c r="F1680" s="124">
        <v>2.8319999999999999</v>
      </c>
      <c r="G1680" s="122"/>
      <c r="H1680" s="122"/>
      <c r="I1680" s="122"/>
      <c r="J1680" s="122"/>
    </row>
    <row r="1681" spans="1:10" x14ac:dyDescent="0.3">
      <c r="A1681" s="122"/>
      <c r="B1681" s="126" t="s">
        <v>93</v>
      </c>
      <c r="C1681" s="123" t="s">
        <v>5</v>
      </c>
      <c r="D1681" s="125" t="s">
        <v>1460</v>
      </c>
      <c r="E1681" s="122"/>
      <c r="F1681" s="124">
        <v>10.715999999999999</v>
      </c>
      <c r="G1681" s="122"/>
      <c r="H1681" s="122"/>
      <c r="I1681" s="122"/>
      <c r="J1681" s="122"/>
    </row>
    <row r="1682" spans="1:10" ht="27" x14ac:dyDescent="0.3">
      <c r="A1682" s="122"/>
      <c r="B1682" s="126" t="s">
        <v>93</v>
      </c>
      <c r="C1682" s="123" t="s">
        <v>5</v>
      </c>
      <c r="D1682" s="125" t="s">
        <v>1459</v>
      </c>
      <c r="E1682" s="122"/>
      <c r="F1682" s="124">
        <v>47.8</v>
      </c>
      <c r="G1682" s="122"/>
      <c r="H1682" s="122"/>
      <c r="I1682" s="122"/>
      <c r="J1682" s="122"/>
    </row>
    <row r="1683" spans="1:10" x14ac:dyDescent="0.3">
      <c r="A1683" s="122"/>
      <c r="B1683" s="126" t="s">
        <v>93</v>
      </c>
      <c r="C1683" s="123" t="s">
        <v>5</v>
      </c>
      <c r="D1683" s="125" t="s">
        <v>1458</v>
      </c>
      <c r="E1683" s="122"/>
      <c r="F1683" s="124">
        <v>21.4</v>
      </c>
      <c r="G1683" s="122"/>
      <c r="H1683" s="122"/>
      <c r="I1683" s="122"/>
      <c r="J1683" s="122"/>
    </row>
    <row r="1684" spans="1:10" ht="27" x14ac:dyDescent="0.3">
      <c r="A1684" s="122"/>
      <c r="B1684" s="126" t="s">
        <v>93</v>
      </c>
      <c r="C1684" s="123" t="s">
        <v>5</v>
      </c>
      <c r="D1684" s="125" t="s">
        <v>1457</v>
      </c>
      <c r="E1684" s="122"/>
      <c r="F1684" s="124">
        <v>7.8079999999999998</v>
      </c>
      <c r="G1684" s="122"/>
      <c r="H1684" s="122"/>
      <c r="I1684" s="122"/>
      <c r="J1684" s="122"/>
    </row>
    <row r="1685" spans="1:10" x14ac:dyDescent="0.3">
      <c r="A1685" s="116"/>
      <c r="B1685" s="121" t="s">
        <v>93</v>
      </c>
      <c r="C1685" s="120" t="s">
        <v>5</v>
      </c>
      <c r="D1685" s="119" t="s">
        <v>95</v>
      </c>
      <c r="E1685" s="116"/>
      <c r="F1685" s="118">
        <v>90.555999999999997</v>
      </c>
      <c r="G1685" s="116"/>
      <c r="H1685" s="116"/>
      <c r="I1685" s="116"/>
      <c r="J1685" s="116"/>
    </row>
    <row r="1686" spans="1:10" x14ac:dyDescent="0.3">
      <c r="A1686" s="133" t="s">
        <v>353</v>
      </c>
      <c r="B1686" s="133" t="s">
        <v>150</v>
      </c>
      <c r="C1686" s="132" t="s">
        <v>1456</v>
      </c>
      <c r="D1686" s="127" t="s">
        <v>1455</v>
      </c>
      <c r="E1686" s="131" t="s">
        <v>244</v>
      </c>
      <c r="F1686" s="130">
        <v>271.66699999999997</v>
      </c>
      <c r="G1686" s="128"/>
      <c r="H1686" s="129"/>
      <c r="I1686" s="128">
        <f t="shared" ref="I1686" si="223">(G1686+H1686)*F1686</f>
        <v>0</v>
      </c>
      <c r="J1686" s="127" t="s">
        <v>5</v>
      </c>
    </row>
    <row r="1687" spans="1:10" x14ac:dyDescent="0.3">
      <c r="A1687" s="122"/>
      <c r="B1687" s="126" t="s">
        <v>93</v>
      </c>
      <c r="C1687" s="123" t="s">
        <v>5</v>
      </c>
      <c r="D1687" s="125" t="s">
        <v>1454</v>
      </c>
      <c r="E1687" s="122"/>
      <c r="F1687" s="124">
        <v>8.4960000000000004</v>
      </c>
      <c r="G1687" s="122"/>
      <c r="H1687" s="122"/>
      <c r="I1687" s="122"/>
      <c r="J1687" s="122"/>
    </row>
    <row r="1688" spans="1:10" x14ac:dyDescent="0.3">
      <c r="A1688" s="122"/>
      <c r="B1688" s="126" t="s">
        <v>93</v>
      </c>
      <c r="C1688" s="123" t="s">
        <v>5</v>
      </c>
      <c r="D1688" s="125" t="s">
        <v>1453</v>
      </c>
      <c r="E1688" s="122"/>
      <c r="F1688" s="124">
        <v>32.148000000000003</v>
      </c>
      <c r="G1688" s="122"/>
      <c r="H1688" s="122"/>
      <c r="I1688" s="122"/>
      <c r="J1688" s="122"/>
    </row>
    <row r="1689" spans="1:10" ht="27" x14ac:dyDescent="0.3">
      <c r="A1689" s="122"/>
      <c r="B1689" s="126" t="s">
        <v>93</v>
      </c>
      <c r="C1689" s="123" t="s">
        <v>5</v>
      </c>
      <c r="D1689" s="125" t="s">
        <v>1452</v>
      </c>
      <c r="E1689" s="122"/>
      <c r="F1689" s="124">
        <v>143.4</v>
      </c>
      <c r="G1689" s="122"/>
      <c r="H1689" s="122"/>
      <c r="I1689" s="122"/>
      <c r="J1689" s="122"/>
    </row>
    <row r="1690" spans="1:10" x14ac:dyDescent="0.3">
      <c r="A1690" s="122"/>
      <c r="B1690" s="126" t="s">
        <v>93</v>
      </c>
      <c r="C1690" s="123" t="s">
        <v>5</v>
      </c>
      <c r="D1690" s="125" t="s">
        <v>1451</v>
      </c>
      <c r="E1690" s="122"/>
      <c r="F1690" s="124">
        <v>64.2</v>
      </c>
      <c r="G1690" s="122"/>
      <c r="H1690" s="122"/>
      <c r="I1690" s="122"/>
      <c r="J1690" s="122"/>
    </row>
    <row r="1691" spans="1:10" ht="27" x14ac:dyDescent="0.3">
      <c r="A1691" s="122"/>
      <c r="B1691" s="126" t="s">
        <v>93</v>
      </c>
      <c r="C1691" s="123" t="s">
        <v>5</v>
      </c>
      <c r="D1691" s="125" t="s">
        <v>1450</v>
      </c>
      <c r="E1691" s="122"/>
      <c r="F1691" s="124">
        <v>23.422999999999998</v>
      </c>
      <c r="G1691" s="122"/>
      <c r="H1691" s="122"/>
      <c r="I1691" s="122"/>
      <c r="J1691" s="122"/>
    </row>
    <row r="1692" spans="1:10" x14ac:dyDescent="0.3">
      <c r="A1692" s="116"/>
      <c r="B1692" s="121" t="s">
        <v>93</v>
      </c>
      <c r="C1692" s="120" t="s">
        <v>5</v>
      </c>
      <c r="D1692" s="119" t="s">
        <v>95</v>
      </c>
      <c r="E1692" s="116"/>
      <c r="F1692" s="118">
        <v>271.66699999999997</v>
      </c>
      <c r="G1692" s="116"/>
      <c r="H1692" s="116"/>
      <c r="I1692" s="116"/>
      <c r="J1692" s="116"/>
    </row>
    <row r="1693" spans="1:10" ht="27" x14ac:dyDescent="0.3">
      <c r="A1693" s="115" t="s">
        <v>349</v>
      </c>
      <c r="B1693" s="115" t="s">
        <v>87</v>
      </c>
      <c r="C1693" s="114" t="s">
        <v>1449</v>
      </c>
      <c r="D1693" s="110" t="s">
        <v>1448</v>
      </c>
      <c r="E1693" s="113" t="s">
        <v>144</v>
      </c>
      <c r="F1693" s="112">
        <v>75.983000000000004</v>
      </c>
      <c r="G1693" s="111"/>
      <c r="H1693" s="111"/>
      <c r="I1693" s="111">
        <f t="shared" ref="I1693" si="224">(G1693+H1693)*F1693</f>
        <v>0</v>
      </c>
      <c r="J1693" s="110" t="s">
        <v>5</v>
      </c>
    </row>
    <row r="1694" spans="1:10" ht="27" x14ac:dyDescent="0.3">
      <c r="A1694" s="122"/>
      <c r="B1694" s="126" t="s">
        <v>93</v>
      </c>
      <c r="C1694" s="123" t="s">
        <v>5</v>
      </c>
      <c r="D1694" s="125" t="s">
        <v>1447</v>
      </c>
      <c r="E1694" s="122"/>
      <c r="F1694" s="124">
        <v>38.698</v>
      </c>
      <c r="G1694" s="122"/>
      <c r="H1694" s="122"/>
      <c r="I1694" s="122"/>
      <c r="J1694" s="122"/>
    </row>
    <row r="1695" spans="1:10" x14ac:dyDescent="0.3">
      <c r="A1695" s="122"/>
      <c r="B1695" s="126" t="s">
        <v>93</v>
      </c>
      <c r="C1695" s="123" t="s">
        <v>5</v>
      </c>
      <c r="D1695" s="125" t="s">
        <v>1446</v>
      </c>
      <c r="E1695" s="122"/>
      <c r="F1695" s="124">
        <v>10.7</v>
      </c>
      <c r="G1695" s="122"/>
      <c r="H1695" s="122"/>
      <c r="I1695" s="122"/>
      <c r="J1695" s="122"/>
    </row>
    <row r="1696" spans="1:10" ht="27" x14ac:dyDescent="0.3">
      <c r="A1696" s="122"/>
      <c r="B1696" s="126" t="s">
        <v>93</v>
      </c>
      <c r="C1696" s="123" t="s">
        <v>5</v>
      </c>
      <c r="D1696" s="125" t="s">
        <v>1445</v>
      </c>
      <c r="E1696" s="122"/>
      <c r="F1696" s="124">
        <v>26.585000000000001</v>
      </c>
      <c r="G1696" s="122"/>
      <c r="H1696" s="122"/>
      <c r="I1696" s="122"/>
      <c r="J1696" s="122"/>
    </row>
    <row r="1697" spans="1:10" x14ac:dyDescent="0.3">
      <c r="A1697" s="116"/>
      <c r="B1697" s="121" t="s">
        <v>93</v>
      </c>
      <c r="C1697" s="120" t="s">
        <v>5</v>
      </c>
      <c r="D1697" s="119" t="s">
        <v>95</v>
      </c>
      <c r="E1697" s="116"/>
      <c r="F1697" s="118">
        <v>75.983000000000004</v>
      </c>
      <c r="G1697" s="116"/>
      <c r="H1697" s="116"/>
      <c r="I1697" s="116"/>
      <c r="J1697" s="116"/>
    </row>
    <row r="1698" spans="1:10" ht="27" x14ac:dyDescent="0.3">
      <c r="A1698" s="115" t="s">
        <v>318</v>
      </c>
      <c r="B1698" s="115" t="s">
        <v>87</v>
      </c>
      <c r="C1698" s="114" t="s">
        <v>225</v>
      </c>
      <c r="D1698" s="110" t="s">
        <v>224</v>
      </c>
      <c r="E1698" s="113" t="s">
        <v>223</v>
      </c>
      <c r="F1698" s="112">
        <v>743.31600000000003</v>
      </c>
      <c r="G1698" s="111"/>
      <c r="H1698" s="111"/>
      <c r="I1698" s="111">
        <f t="shared" ref="I1698:I1700" si="225">(G1698+H1698)*F1698</f>
        <v>0</v>
      </c>
      <c r="J1698" s="110" t="s">
        <v>91</v>
      </c>
    </row>
    <row r="1699" spans="1:10" ht="15" x14ac:dyDescent="0.3">
      <c r="A1699" s="141"/>
      <c r="B1699" s="145" t="s">
        <v>69</v>
      </c>
      <c r="C1699" s="144" t="s">
        <v>740</v>
      </c>
      <c r="D1699" s="144" t="s">
        <v>739</v>
      </c>
      <c r="E1699" s="141"/>
      <c r="F1699" s="141"/>
      <c r="G1699" s="141"/>
      <c r="H1699" s="141"/>
      <c r="I1699" s="143">
        <f>SUM(I1700:I1776)</f>
        <v>0</v>
      </c>
      <c r="J1699" s="141"/>
    </row>
    <row r="1700" spans="1:10" ht="27" x14ac:dyDescent="0.3">
      <c r="A1700" s="115" t="s">
        <v>437</v>
      </c>
      <c r="B1700" s="115" t="s">
        <v>87</v>
      </c>
      <c r="C1700" s="114" t="s">
        <v>1444</v>
      </c>
      <c r="D1700" s="110" t="s">
        <v>1443</v>
      </c>
      <c r="E1700" s="113" t="s">
        <v>169</v>
      </c>
      <c r="F1700" s="112">
        <v>2.8079999999999998</v>
      </c>
      <c r="G1700" s="111"/>
      <c r="H1700" s="111"/>
      <c r="I1700" s="111">
        <f t="shared" si="225"/>
        <v>0</v>
      </c>
      <c r="J1700" s="110" t="s">
        <v>91</v>
      </c>
    </row>
    <row r="1701" spans="1:10" x14ac:dyDescent="0.3">
      <c r="A1701" s="138"/>
      <c r="B1701" s="126" t="s">
        <v>93</v>
      </c>
      <c r="C1701" s="139" t="s">
        <v>5</v>
      </c>
      <c r="D1701" s="140" t="s">
        <v>1275</v>
      </c>
      <c r="E1701" s="138"/>
      <c r="F1701" s="139" t="s">
        <v>5</v>
      </c>
      <c r="G1701" s="138"/>
      <c r="H1701" s="138"/>
      <c r="I1701" s="138"/>
      <c r="J1701" s="138"/>
    </row>
    <row r="1702" spans="1:10" x14ac:dyDescent="0.3">
      <c r="A1702" s="122"/>
      <c r="B1702" s="126" t="s">
        <v>93</v>
      </c>
      <c r="C1702" s="123" t="s">
        <v>5</v>
      </c>
      <c r="D1702" s="125" t="s">
        <v>1442</v>
      </c>
      <c r="E1702" s="122"/>
      <c r="F1702" s="124">
        <v>2.8079999999999998</v>
      </c>
      <c r="G1702" s="122"/>
      <c r="H1702" s="122"/>
      <c r="I1702" s="122"/>
      <c r="J1702" s="122"/>
    </row>
    <row r="1703" spans="1:10" x14ac:dyDescent="0.3">
      <c r="A1703" s="116"/>
      <c r="B1703" s="121" t="s">
        <v>93</v>
      </c>
      <c r="C1703" s="120" t="s">
        <v>5</v>
      </c>
      <c r="D1703" s="119" t="s">
        <v>95</v>
      </c>
      <c r="E1703" s="116"/>
      <c r="F1703" s="118">
        <v>2.8079999999999998</v>
      </c>
      <c r="G1703" s="116"/>
      <c r="H1703" s="116"/>
      <c r="I1703" s="116"/>
      <c r="J1703" s="116"/>
    </row>
    <row r="1704" spans="1:10" ht="27" x14ac:dyDescent="0.3">
      <c r="A1704" s="133" t="s">
        <v>183</v>
      </c>
      <c r="B1704" s="133" t="s">
        <v>150</v>
      </c>
      <c r="C1704" s="132" t="s">
        <v>1441</v>
      </c>
      <c r="D1704" s="127" t="s">
        <v>1440</v>
      </c>
      <c r="E1704" s="131" t="s">
        <v>169</v>
      </c>
      <c r="F1704" s="130">
        <v>3.0070000000000001</v>
      </c>
      <c r="G1704" s="128"/>
      <c r="H1704" s="129"/>
      <c r="I1704" s="128">
        <f t="shared" ref="I1704" si="226">(G1704+H1704)*F1704</f>
        <v>0</v>
      </c>
      <c r="J1704" s="127" t="s">
        <v>5</v>
      </c>
    </row>
    <row r="1705" spans="1:10" x14ac:dyDescent="0.3">
      <c r="A1705" s="138"/>
      <c r="B1705" s="126" t="s">
        <v>93</v>
      </c>
      <c r="C1705" s="139" t="s">
        <v>5</v>
      </c>
      <c r="D1705" s="140" t="s">
        <v>1275</v>
      </c>
      <c r="E1705" s="138"/>
      <c r="F1705" s="139" t="s">
        <v>5</v>
      </c>
      <c r="G1705" s="138"/>
      <c r="H1705" s="138"/>
      <c r="I1705" s="138"/>
      <c r="J1705" s="138"/>
    </row>
    <row r="1706" spans="1:10" x14ac:dyDescent="0.3">
      <c r="A1706" s="122"/>
      <c r="B1706" s="126" t="s">
        <v>93</v>
      </c>
      <c r="C1706" s="123" t="s">
        <v>5</v>
      </c>
      <c r="D1706" s="125" t="s">
        <v>1439</v>
      </c>
      <c r="E1706" s="122"/>
      <c r="F1706" s="124">
        <v>2.948</v>
      </c>
      <c r="G1706" s="122"/>
      <c r="H1706" s="122"/>
      <c r="I1706" s="122"/>
      <c r="J1706" s="122"/>
    </row>
    <row r="1707" spans="1:10" x14ac:dyDescent="0.3">
      <c r="A1707" s="116"/>
      <c r="B1707" s="126" t="s">
        <v>93</v>
      </c>
      <c r="C1707" s="117" t="s">
        <v>5</v>
      </c>
      <c r="D1707" s="137" t="s">
        <v>95</v>
      </c>
      <c r="E1707" s="116"/>
      <c r="F1707" s="136">
        <v>2.948</v>
      </c>
      <c r="G1707" s="116"/>
      <c r="H1707" s="116"/>
      <c r="I1707" s="116"/>
      <c r="J1707" s="116"/>
    </row>
    <row r="1708" spans="1:10" x14ac:dyDescent="0.3">
      <c r="A1708" s="122"/>
      <c r="B1708" s="121" t="s">
        <v>93</v>
      </c>
      <c r="C1708" s="122"/>
      <c r="D1708" s="135" t="s">
        <v>1438</v>
      </c>
      <c r="E1708" s="122"/>
      <c r="F1708" s="134">
        <v>3.0070000000000001</v>
      </c>
      <c r="G1708" s="122"/>
      <c r="H1708" s="122"/>
      <c r="I1708" s="122"/>
      <c r="J1708" s="122"/>
    </row>
    <row r="1709" spans="1:10" ht="27" x14ac:dyDescent="0.3">
      <c r="A1709" s="115" t="s">
        <v>74</v>
      </c>
      <c r="B1709" s="115" t="s">
        <v>87</v>
      </c>
      <c r="C1709" s="114" t="s">
        <v>1437</v>
      </c>
      <c r="D1709" s="110" t="s">
        <v>1436</v>
      </c>
      <c r="E1709" s="113" t="s">
        <v>169</v>
      </c>
      <c r="F1709" s="112">
        <v>538.327</v>
      </c>
      <c r="G1709" s="111"/>
      <c r="H1709" s="111"/>
      <c r="I1709" s="111">
        <f t="shared" ref="I1709" si="227">(G1709+H1709)*F1709</f>
        <v>0</v>
      </c>
      <c r="J1709" s="110" t="s">
        <v>91</v>
      </c>
    </row>
    <row r="1710" spans="1:10" x14ac:dyDescent="0.3">
      <c r="A1710" s="138"/>
      <c r="B1710" s="126" t="s">
        <v>93</v>
      </c>
      <c r="C1710" s="139" t="s">
        <v>5</v>
      </c>
      <c r="D1710" s="140" t="s">
        <v>1419</v>
      </c>
      <c r="E1710" s="138"/>
      <c r="F1710" s="139" t="s">
        <v>5</v>
      </c>
      <c r="G1710" s="138"/>
      <c r="H1710" s="138"/>
      <c r="I1710" s="138"/>
      <c r="J1710" s="138"/>
    </row>
    <row r="1711" spans="1:10" ht="27" x14ac:dyDescent="0.3">
      <c r="A1711" s="122"/>
      <c r="B1711" s="126" t="s">
        <v>93</v>
      </c>
      <c r="C1711" s="123" t="s">
        <v>5</v>
      </c>
      <c r="D1711" s="125" t="s">
        <v>1292</v>
      </c>
      <c r="E1711" s="122"/>
      <c r="F1711" s="124">
        <v>131.79</v>
      </c>
      <c r="G1711" s="122"/>
      <c r="H1711" s="122"/>
      <c r="I1711" s="122"/>
      <c r="J1711" s="122"/>
    </row>
    <row r="1712" spans="1:10" x14ac:dyDescent="0.3">
      <c r="A1712" s="138"/>
      <c r="B1712" s="126" t="s">
        <v>93</v>
      </c>
      <c r="C1712" s="139" t="s">
        <v>5</v>
      </c>
      <c r="D1712" s="140" t="s">
        <v>1425</v>
      </c>
      <c r="E1712" s="138"/>
      <c r="F1712" s="139" t="s">
        <v>5</v>
      </c>
      <c r="G1712" s="138"/>
      <c r="H1712" s="138"/>
      <c r="I1712" s="138"/>
      <c r="J1712" s="138"/>
    </row>
    <row r="1713" spans="1:10" x14ac:dyDescent="0.3">
      <c r="A1713" s="122"/>
      <c r="B1713" s="126" t="s">
        <v>93</v>
      </c>
      <c r="C1713" s="123" t="s">
        <v>5</v>
      </c>
      <c r="D1713" s="125" t="s">
        <v>1290</v>
      </c>
      <c r="E1713" s="122"/>
      <c r="F1713" s="124">
        <v>38.241999999999997</v>
      </c>
      <c r="G1713" s="122"/>
      <c r="H1713" s="122"/>
      <c r="I1713" s="122"/>
      <c r="J1713" s="122"/>
    </row>
    <row r="1714" spans="1:10" x14ac:dyDescent="0.3">
      <c r="A1714" s="138"/>
      <c r="B1714" s="126" t="s">
        <v>93</v>
      </c>
      <c r="C1714" s="139" t="s">
        <v>5</v>
      </c>
      <c r="D1714" s="140" t="s">
        <v>1417</v>
      </c>
      <c r="E1714" s="138"/>
      <c r="F1714" s="139" t="s">
        <v>5</v>
      </c>
      <c r="G1714" s="138"/>
      <c r="H1714" s="138"/>
      <c r="I1714" s="138"/>
      <c r="J1714" s="138"/>
    </row>
    <row r="1715" spans="1:10" x14ac:dyDescent="0.3">
      <c r="A1715" s="122"/>
      <c r="B1715" s="126" t="s">
        <v>93</v>
      </c>
      <c r="C1715" s="123" t="s">
        <v>5</v>
      </c>
      <c r="D1715" s="125" t="s">
        <v>1258</v>
      </c>
      <c r="E1715" s="122"/>
      <c r="F1715" s="124">
        <v>28.77</v>
      </c>
      <c r="G1715" s="122"/>
      <c r="H1715" s="122"/>
      <c r="I1715" s="122"/>
      <c r="J1715" s="122"/>
    </row>
    <row r="1716" spans="1:10" x14ac:dyDescent="0.3">
      <c r="A1716" s="138"/>
      <c r="B1716" s="126" t="s">
        <v>93</v>
      </c>
      <c r="C1716" s="139" t="s">
        <v>5</v>
      </c>
      <c r="D1716" s="140" t="s">
        <v>1433</v>
      </c>
      <c r="E1716" s="138"/>
      <c r="F1716" s="139" t="s">
        <v>5</v>
      </c>
      <c r="G1716" s="138"/>
      <c r="H1716" s="138"/>
      <c r="I1716" s="138"/>
      <c r="J1716" s="138"/>
    </row>
    <row r="1717" spans="1:10" x14ac:dyDescent="0.3">
      <c r="A1717" s="122"/>
      <c r="B1717" s="126" t="s">
        <v>93</v>
      </c>
      <c r="C1717" s="123" t="s">
        <v>5</v>
      </c>
      <c r="D1717" s="125" t="s">
        <v>1288</v>
      </c>
      <c r="E1717" s="122"/>
      <c r="F1717" s="124">
        <v>1</v>
      </c>
      <c r="G1717" s="122"/>
      <c r="H1717" s="122"/>
      <c r="I1717" s="122"/>
      <c r="J1717" s="122"/>
    </row>
    <row r="1718" spans="1:10" x14ac:dyDescent="0.3">
      <c r="A1718" s="138"/>
      <c r="B1718" s="126" t="s">
        <v>93</v>
      </c>
      <c r="C1718" s="139" t="s">
        <v>5</v>
      </c>
      <c r="D1718" s="140" t="s">
        <v>1423</v>
      </c>
      <c r="E1718" s="138"/>
      <c r="F1718" s="139" t="s">
        <v>5</v>
      </c>
      <c r="G1718" s="138"/>
      <c r="H1718" s="138"/>
      <c r="I1718" s="138"/>
      <c r="J1718" s="138"/>
    </row>
    <row r="1719" spans="1:10" x14ac:dyDescent="0.3">
      <c r="A1719" s="122"/>
      <c r="B1719" s="126" t="s">
        <v>93</v>
      </c>
      <c r="C1719" s="123" t="s">
        <v>5</v>
      </c>
      <c r="D1719" s="125" t="s">
        <v>1286</v>
      </c>
      <c r="E1719" s="122"/>
      <c r="F1719" s="124">
        <v>8.83</v>
      </c>
      <c r="G1719" s="122"/>
      <c r="H1719" s="122"/>
      <c r="I1719" s="122"/>
      <c r="J1719" s="122"/>
    </row>
    <row r="1720" spans="1:10" x14ac:dyDescent="0.3">
      <c r="A1720" s="148"/>
      <c r="B1720" s="126" t="s">
        <v>93</v>
      </c>
      <c r="C1720" s="149" t="s">
        <v>5</v>
      </c>
      <c r="D1720" s="151" t="s">
        <v>547</v>
      </c>
      <c r="E1720" s="148"/>
      <c r="F1720" s="150">
        <v>208.63200000000001</v>
      </c>
      <c r="G1720" s="148"/>
      <c r="H1720" s="148"/>
      <c r="I1720" s="148"/>
      <c r="J1720" s="148"/>
    </row>
    <row r="1721" spans="1:10" x14ac:dyDescent="0.3">
      <c r="A1721" s="138"/>
      <c r="B1721" s="126" t="s">
        <v>93</v>
      </c>
      <c r="C1721" s="139" t="s">
        <v>5</v>
      </c>
      <c r="D1721" s="140" t="s">
        <v>1413</v>
      </c>
      <c r="E1721" s="138"/>
      <c r="F1721" s="139" t="s">
        <v>5</v>
      </c>
      <c r="G1721" s="138"/>
      <c r="H1721" s="138"/>
      <c r="I1721" s="138"/>
      <c r="J1721" s="138"/>
    </row>
    <row r="1722" spans="1:10" x14ac:dyDescent="0.3">
      <c r="A1722" s="122"/>
      <c r="B1722" s="126" t="s">
        <v>93</v>
      </c>
      <c r="C1722" s="123" t="s">
        <v>5</v>
      </c>
      <c r="D1722" s="125" t="s">
        <v>1282</v>
      </c>
      <c r="E1722" s="122"/>
      <c r="F1722" s="124">
        <v>30.97</v>
      </c>
      <c r="G1722" s="122"/>
      <c r="H1722" s="122"/>
      <c r="I1722" s="122"/>
      <c r="J1722" s="122"/>
    </row>
    <row r="1723" spans="1:10" x14ac:dyDescent="0.3">
      <c r="A1723" s="138"/>
      <c r="B1723" s="126" t="s">
        <v>93</v>
      </c>
      <c r="C1723" s="139" t="s">
        <v>5</v>
      </c>
      <c r="D1723" s="140" t="s">
        <v>1411</v>
      </c>
      <c r="E1723" s="138"/>
      <c r="F1723" s="139" t="s">
        <v>5</v>
      </c>
      <c r="G1723" s="138"/>
      <c r="H1723" s="138"/>
      <c r="I1723" s="138"/>
      <c r="J1723" s="138"/>
    </row>
    <row r="1724" spans="1:10" ht="27" x14ac:dyDescent="0.3">
      <c r="A1724" s="122"/>
      <c r="B1724" s="126" t="s">
        <v>93</v>
      </c>
      <c r="C1724" s="123" t="s">
        <v>5</v>
      </c>
      <c r="D1724" s="125" t="s">
        <v>1280</v>
      </c>
      <c r="E1724" s="122"/>
      <c r="F1724" s="124">
        <v>66.86</v>
      </c>
      <c r="G1724" s="122"/>
      <c r="H1724" s="122"/>
      <c r="I1724" s="122"/>
      <c r="J1724" s="122"/>
    </row>
    <row r="1725" spans="1:10" x14ac:dyDescent="0.3">
      <c r="A1725" s="138"/>
      <c r="B1725" s="126" t="s">
        <v>93</v>
      </c>
      <c r="C1725" s="139" t="s">
        <v>5</v>
      </c>
      <c r="D1725" s="140" t="s">
        <v>1409</v>
      </c>
      <c r="E1725" s="138"/>
      <c r="F1725" s="139" t="s">
        <v>5</v>
      </c>
      <c r="G1725" s="138"/>
      <c r="H1725" s="138"/>
      <c r="I1725" s="138"/>
      <c r="J1725" s="138"/>
    </row>
    <row r="1726" spans="1:10" x14ac:dyDescent="0.3">
      <c r="A1726" s="122"/>
      <c r="B1726" s="126" t="s">
        <v>93</v>
      </c>
      <c r="C1726" s="123" t="s">
        <v>5</v>
      </c>
      <c r="D1726" s="125" t="s">
        <v>1278</v>
      </c>
      <c r="E1726" s="122"/>
      <c r="F1726" s="124">
        <v>88.1</v>
      </c>
      <c r="G1726" s="122"/>
      <c r="H1726" s="122"/>
      <c r="I1726" s="122"/>
      <c r="J1726" s="122"/>
    </row>
    <row r="1727" spans="1:10" x14ac:dyDescent="0.3">
      <c r="A1727" s="138"/>
      <c r="B1727" s="126" t="s">
        <v>93</v>
      </c>
      <c r="C1727" s="139" t="s">
        <v>5</v>
      </c>
      <c r="D1727" s="140" t="s">
        <v>1431</v>
      </c>
      <c r="E1727" s="138"/>
      <c r="F1727" s="139" t="s">
        <v>5</v>
      </c>
      <c r="G1727" s="138"/>
      <c r="H1727" s="138"/>
      <c r="I1727" s="138"/>
      <c r="J1727" s="138"/>
    </row>
    <row r="1728" spans="1:10" x14ac:dyDescent="0.3">
      <c r="A1728" s="122"/>
      <c r="B1728" s="126" t="s">
        <v>93</v>
      </c>
      <c r="C1728" s="123" t="s">
        <v>5</v>
      </c>
      <c r="D1728" s="125" t="s">
        <v>1276</v>
      </c>
      <c r="E1728" s="122"/>
      <c r="F1728" s="124">
        <v>7.01</v>
      </c>
      <c r="G1728" s="122"/>
      <c r="H1728" s="122"/>
      <c r="I1728" s="122"/>
      <c r="J1728" s="122"/>
    </row>
    <row r="1729" spans="1:10" x14ac:dyDescent="0.3">
      <c r="A1729" s="138"/>
      <c r="B1729" s="126" t="s">
        <v>93</v>
      </c>
      <c r="C1729" s="139" t="s">
        <v>5</v>
      </c>
      <c r="D1729" s="140" t="s">
        <v>1429</v>
      </c>
      <c r="E1729" s="138"/>
      <c r="F1729" s="139" t="s">
        <v>5</v>
      </c>
      <c r="G1729" s="138"/>
      <c r="H1729" s="138"/>
      <c r="I1729" s="138"/>
      <c r="J1729" s="138"/>
    </row>
    <row r="1730" spans="1:10" x14ac:dyDescent="0.3">
      <c r="A1730" s="122"/>
      <c r="B1730" s="126" t="s">
        <v>93</v>
      </c>
      <c r="C1730" s="123" t="s">
        <v>5</v>
      </c>
      <c r="D1730" s="125" t="s">
        <v>1270</v>
      </c>
      <c r="E1730" s="122"/>
      <c r="F1730" s="124">
        <v>12.9</v>
      </c>
      <c r="G1730" s="122"/>
      <c r="H1730" s="122"/>
      <c r="I1730" s="122"/>
      <c r="J1730" s="122"/>
    </row>
    <row r="1731" spans="1:10" x14ac:dyDescent="0.3">
      <c r="A1731" s="148"/>
      <c r="B1731" s="126" t="s">
        <v>93</v>
      </c>
      <c r="C1731" s="149" t="s">
        <v>5</v>
      </c>
      <c r="D1731" s="151" t="s">
        <v>413</v>
      </c>
      <c r="E1731" s="148"/>
      <c r="F1731" s="150">
        <v>205.84</v>
      </c>
      <c r="G1731" s="148"/>
      <c r="H1731" s="148"/>
      <c r="I1731" s="148"/>
      <c r="J1731" s="148"/>
    </row>
    <row r="1732" spans="1:10" ht="40.5" x14ac:dyDescent="0.3">
      <c r="A1732" s="138"/>
      <c r="B1732" s="126" t="s">
        <v>93</v>
      </c>
      <c r="C1732" s="139" t="s">
        <v>5</v>
      </c>
      <c r="D1732" s="140" t="s">
        <v>1405</v>
      </c>
      <c r="E1732" s="138"/>
      <c r="F1732" s="139" t="s">
        <v>5</v>
      </c>
      <c r="G1732" s="138"/>
      <c r="H1732" s="138"/>
      <c r="I1732" s="138"/>
      <c r="J1732" s="138"/>
    </row>
    <row r="1733" spans="1:10" x14ac:dyDescent="0.3">
      <c r="A1733" s="122"/>
      <c r="B1733" s="126" t="s">
        <v>93</v>
      </c>
      <c r="C1733" s="123" t="s">
        <v>5</v>
      </c>
      <c r="D1733" s="125" t="s">
        <v>1268</v>
      </c>
      <c r="E1733" s="122"/>
      <c r="F1733" s="124">
        <v>11.215</v>
      </c>
      <c r="G1733" s="122"/>
      <c r="H1733" s="122"/>
      <c r="I1733" s="122"/>
      <c r="J1733" s="122"/>
    </row>
    <row r="1734" spans="1:10" ht="40.5" x14ac:dyDescent="0.3">
      <c r="A1734" s="138"/>
      <c r="B1734" s="126" t="s">
        <v>93</v>
      </c>
      <c r="C1734" s="139" t="s">
        <v>5</v>
      </c>
      <c r="D1734" s="140" t="s">
        <v>1403</v>
      </c>
      <c r="E1734" s="138"/>
      <c r="F1734" s="139" t="s">
        <v>5</v>
      </c>
      <c r="G1734" s="138"/>
      <c r="H1734" s="138"/>
      <c r="I1734" s="138"/>
      <c r="J1734" s="138"/>
    </row>
    <row r="1735" spans="1:10" x14ac:dyDescent="0.3">
      <c r="A1735" s="122"/>
      <c r="B1735" s="126" t="s">
        <v>93</v>
      </c>
      <c r="C1735" s="123" t="s">
        <v>5</v>
      </c>
      <c r="D1735" s="125" t="s">
        <v>1266</v>
      </c>
      <c r="E1735" s="122"/>
      <c r="F1735" s="124">
        <v>32.75</v>
      </c>
      <c r="G1735" s="122"/>
      <c r="H1735" s="122"/>
      <c r="I1735" s="122"/>
      <c r="J1735" s="122"/>
    </row>
    <row r="1736" spans="1:10" ht="40.5" x14ac:dyDescent="0.3">
      <c r="A1736" s="138"/>
      <c r="B1736" s="126" t="s">
        <v>93</v>
      </c>
      <c r="C1736" s="139" t="s">
        <v>5</v>
      </c>
      <c r="D1736" s="140" t="s">
        <v>1401</v>
      </c>
      <c r="E1736" s="138"/>
      <c r="F1736" s="139" t="s">
        <v>5</v>
      </c>
      <c r="G1736" s="138"/>
      <c r="H1736" s="138"/>
      <c r="I1736" s="138"/>
      <c r="J1736" s="138"/>
    </row>
    <row r="1737" spans="1:10" x14ac:dyDescent="0.3">
      <c r="A1737" s="122"/>
      <c r="B1737" s="126" t="s">
        <v>93</v>
      </c>
      <c r="C1737" s="123" t="s">
        <v>5</v>
      </c>
      <c r="D1737" s="125" t="s">
        <v>1264</v>
      </c>
      <c r="E1737" s="122"/>
      <c r="F1737" s="124">
        <v>79.89</v>
      </c>
      <c r="G1737" s="122"/>
      <c r="H1737" s="122"/>
      <c r="I1737" s="122"/>
      <c r="J1737" s="122"/>
    </row>
    <row r="1738" spans="1:10" x14ac:dyDescent="0.3">
      <c r="A1738" s="148"/>
      <c r="B1738" s="126" t="s">
        <v>93</v>
      </c>
      <c r="C1738" s="149" t="s">
        <v>5</v>
      </c>
      <c r="D1738" s="151" t="s">
        <v>559</v>
      </c>
      <c r="E1738" s="148"/>
      <c r="F1738" s="150">
        <v>123.855</v>
      </c>
      <c r="G1738" s="148"/>
      <c r="H1738" s="148"/>
      <c r="I1738" s="148"/>
      <c r="J1738" s="148"/>
    </row>
    <row r="1739" spans="1:10" x14ac:dyDescent="0.3">
      <c r="A1739" s="116"/>
      <c r="B1739" s="121" t="s">
        <v>93</v>
      </c>
      <c r="C1739" s="120" t="s">
        <v>5</v>
      </c>
      <c r="D1739" s="119" t="s">
        <v>95</v>
      </c>
      <c r="E1739" s="116"/>
      <c r="F1739" s="118">
        <v>538.327</v>
      </c>
      <c r="G1739" s="116"/>
      <c r="H1739" s="116"/>
      <c r="I1739" s="116"/>
      <c r="J1739" s="116"/>
    </row>
    <row r="1740" spans="1:10" ht="27" x14ac:dyDescent="0.3">
      <c r="A1740" s="133" t="s">
        <v>75</v>
      </c>
      <c r="B1740" s="133" t="s">
        <v>150</v>
      </c>
      <c r="C1740" s="132" t="s">
        <v>1435</v>
      </c>
      <c r="D1740" s="127" t="s">
        <v>1434</v>
      </c>
      <c r="E1740" s="131" t="s">
        <v>169</v>
      </c>
      <c r="F1740" s="130">
        <v>21.956</v>
      </c>
      <c r="G1740" s="128"/>
      <c r="H1740" s="129"/>
      <c r="I1740" s="128">
        <f t="shared" ref="I1740" si="228">(G1740+H1740)*F1740</f>
        <v>0</v>
      </c>
      <c r="J1740" s="127" t="s">
        <v>5</v>
      </c>
    </row>
    <row r="1741" spans="1:10" x14ac:dyDescent="0.3">
      <c r="A1741" s="138"/>
      <c r="B1741" s="126" t="s">
        <v>93</v>
      </c>
      <c r="C1741" s="139" t="s">
        <v>5</v>
      </c>
      <c r="D1741" s="140" t="s">
        <v>1433</v>
      </c>
      <c r="E1741" s="138"/>
      <c r="F1741" s="139" t="s">
        <v>5</v>
      </c>
      <c r="G1741" s="138"/>
      <c r="H1741" s="138"/>
      <c r="I1741" s="138"/>
      <c r="J1741" s="138"/>
    </row>
    <row r="1742" spans="1:10" x14ac:dyDescent="0.3">
      <c r="A1742" s="122"/>
      <c r="B1742" s="126" t="s">
        <v>93</v>
      </c>
      <c r="C1742" s="123" t="s">
        <v>5</v>
      </c>
      <c r="D1742" s="125" t="s">
        <v>1432</v>
      </c>
      <c r="E1742" s="122"/>
      <c r="F1742" s="124">
        <v>1.05</v>
      </c>
      <c r="G1742" s="122"/>
      <c r="H1742" s="122"/>
      <c r="I1742" s="122"/>
      <c r="J1742" s="122"/>
    </row>
    <row r="1743" spans="1:10" x14ac:dyDescent="0.3">
      <c r="A1743" s="138"/>
      <c r="B1743" s="126" t="s">
        <v>93</v>
      </c>
      <c r="C1743" s="139" t="s">
        <v>5</v>
      </c>
      <c r="D1743" s="140" t="s">
        <v>1431</v>
      </c>
      <c r="E1743" s="138"/>
      <c r="F1743" s="139" t="s">
        <v>5</v>
      </c>
      <c r="G1743" s="138"/>
      <c r="H1743" s="138"/>
      <c r="I1743" s="138"/>
      <c r="J1743" s="138"/>
    </row>
    <row r="1744" spans="1:10" x14ac:dyDescent="0.3">
      <c r="A1744" s="122"/>
      <c r="B1744" s="126" t="s">
        <v>93</v>
      </c>
      <c r="C1744" s="123" t="s">
        <v>5</v>
      </c>
      <c r="D1744" s="125" t="s">
        <v>1430</v>
      </c>
      <c r="E1744" s="122"/>
      <c r="F1744" s="124">
        <v>7.3609999999999998</v>
      </c>
      <c r="G1744" s="122"/>
      <c r="H1744" s="122"/>
      <c r="I1744" s="122"/>
      <c r="J1744" s="122"/>
    </row>
    <row r="1745" spans="1:10" x14ac:dyDescent="0.3">
      <c r="A1745" s="138"/>
      <c r="B1745" s="126" t="s">
        <v>93</v>
      </c>
      <c r="C1745" s="139" t="s">
        <v>5</v>
      </c>
      <c r="D1745" s="140" t="s">
        <v>1429</v>
      </c>
      <c r="E1745" s="138"/>
      <c r="F1745" s="139" t="s">
        <v>5</v>
      </c>
      <c r="G1745" s="138"/>
      <c r="H1745" s="138"/>
      <c r="I1745" s="138"/>
      <c r="J1745" s="138"/>
    </row>
    <row r="1746" spans="1:10" x14ac:dyDescent="0.3">
      <c r="A1746" s="122"/>
      <c r="B1746" s="126" t="s">
        <v>93</v>
      </c>
      <c r="C1746" s="123" t="s">
        <v>5</v>
      </c>
      <c r="D1746" s="125" t="s">
        <v>1428</v>
      </c>
      <c r="E1746" s="122"/>
      <c r="F1746" s="124">
        <v>13.545</v>
      </c>
      <c r="G1746" s="122"/>
      <c r="H1746" s="122"/>
      <c r="I1746" s="122"/>
      <c r="J1746" s="122"/>
    </row>
    <row r="1747" spans="1:10" x14ac:dyDescent="0.3">
      <c r="A1747" s="116"/>
      <c r="B1747" s="121" t="s">
        <v>93</v>
      </c>
      <c r="C1747" s="120" t="s">
        <v>5</v>
      </c>
      <c r="D1747" s="119" t="s">
        <v>95</v>
      </c>
      <c r="E1747" s="116"/>
      <c r="F1747" s="118">
        <v>21.956</v>
      </c>
      <c r="G1747" s="116"/>
      <c r="H1747" s="116"/>
      <c r="I1747" s="116"/>
      <c r="J1747" s="116"/>
    </row>
    <row r="1748" spans="1:10" ht="27" x14ac:dyDescent="0.3">
      <c r="A1748" s="133" t="s">
        <v>371</v>
      </c>
      <c r="B1748" s="133" t="s">
        <v>150</v>
      </c>
      <c r="C1748" s="132" t="s">
        <v>1427</v>
      </c>
      <c r="D1748" s="127" t="s">
        <v>1426</v>
      </c>
      <c r="E1748" s="131" t="s">
        <v>169</v>
      </c>
      <c r="F1748" s="130">
        <v>49.426000000000002</v>
      </c>
      <c r="G1748" s="128"/>
      <c r="H1748" s="129"/>
      <c r="I1748" s="128">
        <f t="shared" ref="I1748" si="229">(G1748+H1748)*F1748</f>
        <v>0</v>
      </c>
      <c r="J1748" s="127" t="s">
        <v>5</v>
      </c>
    </row>
    <row r="1749" spans="1:10" x14ac:dyDescent="0.3">
      <c r="A1749" s="138"/>
      <c r="B1749" s="126" t="s">
        <v>93</v>
      </c>
      <c r="C1749" s="139" t="s">
        <v>5</v>
      </c>
      <c r="D1749" s="140" t="s">
        <v>1425</v>
      </c>
      <c r="E1749" s="138"/>
      <c r="F1749" s="139" t="s">
        <v>5</v>
      </c>
      <c r="G1749" s="138"/>
      <c r="H1749" s="138"/>
      <c r="I1749" s="138"/>
      <c r="J1749" s="138"/>
    </row>
    <row r="1750" spans="1:10" x14ac:dyDescent="0.3">
      <c r="A1750" s="122"/>
      <c r="B1750" s="126" t="s">
        <v>93</v>
      </c>
      <c r="C1750" s="123" t="s">
        <v>5</v>
      </c>
      <c r="D1750" s="125" t="s">
        <v>1424</v>
      </c>
      <c r="E1750" s="122"/>
      <c r="F1750" s="124">
        <v>40.154000000000003</v>
      </c>
      <c r="G1750" s="122"/>
      <c r="H1750" s="122"/>
      <c r="I1750" s="122"/>
      <c r="J1750" s="122"/>
    </row>
    <row r="1751" spans="1:10" x14ac:dyDescent="0.3">
      <c r="A1751" s="138"/>
      <c r="B1751" s="126" t="s">
        <v>93</v>
      </c>
      <c r="C1751" s="139" t="s">
        <v>5</v>
      </c>
      <c r="D1751" s="140" t="s">
        <v>1423</v>
      </c>
      <c r="E1751" s="138"/>
      <c r="F1751" s="139" t="s">
        <v>5</v>
      </c>
      <c r="G1751" s="138"/>
      <c r="H1751" s="138"/>
      <c r="I1751" s="138"/>
      <c r="J1751" s="138"/>
    </row>
    <row r="1752" spans="1:10" x14ac:dyDescent="0.3">
      <c r="A1752" s="122"/>
      <c r="B1752" s="126" t="s">
        <v>93</v>
      </c>
      <c r="C1752" s="123" t="s">
        <v>5</v>
      </c>
      <c r="D1752" s="125" t="s">
        <v>1422</v>
      </c>
      <c r="E1752" s="122"/>
      <c r="F1752" s="124">
        <v>9.2720000000000002</v>
      </c>
      <c r="G1752" s="122"/>
      <c r="H1752" s="122"/>
      <c r="I1752" s="122"/>
      <c r="J1752" s="122"/>
    </row>
    <row r="1753" spans="1:10" x14ac:dyDescent="0.3">
      <c r="A1753" s="116"/>
      <c r="B1753" s="121" t="s">
        <v>93</v>
      </c>
      <c r="C1753" s="120" t="s">
        <v>5</v>
      </c>
      <c r="D1753" s="119" t="s">
        <v>95</v>
      </c>
      <c r="E1753" s="116"/>
      <c r="F1753" s="118">
        <v>49.426000000000002</v>
      </c>
      <c r="G1753" s="116"/>
      <c r="H1753" s="116"/>
      <c r="I1753" s="116"/>
      <c r="J1753" s="116"/>
    </row>
    <row r="1754" spans="1:10" ht="27" x14ac:dyDescent="0.3">
      <c r="A1754" s="133" t="s">
        <v>92</v>
      </c>
      <c r="B1754" s="133" t="s">
        <v>150</v>
      </c>
      <c r="C1754" s="132" t="s">
        <v>1421</v>
      </c>
      <c r="D1754" s="127" t="s">
        <v>1420</v>
      </c>
      <c r="E1754" s="131" t="s">
        <v>169</v>
      </c>
      <c r="F1754" s="130">
        <v>168.589</v>
      </c>
      <c r="G1754" s="128"/>
      <c r="H1754" s="129"/>
      <c r="I1754" s="128">
        <f t="shared" ref="I1754" si="230">(G1754+H1754)*F1754</f>
        <v>0</v>
      </c>
      <c r="J1754" s="127" t="s">
        <v>5</v>
      </c>
    </row>
    <row r="1755" spans="1:10" x14ac:dyDescent="0.3">
      <c r="A1755" s="138"/>
      <c r="B1755" s="126" t="s">
        <v>93</v>
      </c>
      <c r="C1755" s="139" t="s">
        <v>5</v>
      </c>
      <c r="D1755" s="140" t="s">
        <v>1419</v>
      </c>
      <c r="E1755" s="138"/>
      <c r="F1755" s="139" t="s">
        <v>5</v>
      </c>
      <c r="G1755" s="138"/>
      <c r="H1755" s="138"/>
      <c r="I1755" s="138"/>
      <c r="J1755" s="138"/>
    </row>
    <row r="1756" spans="1:10" ht="27" x14ac:dyDescent="0.3">
      <c r="A1756" s="122"/>
      <c r="B1756" s="126" t="s">
        <v>93</v>
      </c>
      <c r="C1756" s="123" t="s">
        <v>5</v>
      </c>
      <c r="D1756" s="125" t="s">
        <v>1418</v>
      </c>
      <c r="E1756" s="122"/>
      <c r="F1756" s="124">
        <v>138.38</v>
      </c>
      <c r="G1756" s="122"/>
      <c r="H1756" s="122"/>
      <c r="I1756" s="122"/>
      <c r="J1756" s="122"/>
    </row>
    <row r="1757" spans="1:10" x14ac:dyDescent="0.3">
      <c r="A1757" s="138"/>
      <c r="B1757" s="126" t="s">
        <v>93</v>
      </c>
      <c r="C1757" s="139" t="s">
        <v>5</v>
      </c>
      <c r="D1757" s="140" t="s">
        <v>1417</v>
      </c>
      <c r="E1757" s="138"/>
      <c r="F1757" s="139" t="s">
        <v>5</v>
      </c>
      <c r="G1757" s="138"/>
      <c r="H1757" s="138"/>
      <c r="I1757" s="138"/>
      <c r="J1757" s="138"/>
    </row>
    <row r="1758" spans="1:10" x14ac:dyDescent="0.3">
      <c r="A1758" s="122"/>
      <c r="B1758" s="126" t="s">
        <v>93</v>
      </c>
      <c r="C1758" s="123" t="s">
        <v>5</v>
      </c>
      <c r="D1758" s="125" t="s">
        <v>1416</v>
      </c>
      <c r="E1758" s="122"/>
      <c r="F1758" s="124">
        <v>30.209</v>
      </c>
      <c r="G1758" s="122"/>
      <c r="H1758" s="122"/>
      <c r="I1758" s="122"/>
      <c r="J1758" s="122"/>
    </row>
    <row r="1759" spans="1:10" x14ac:dyDescent="0.3">
      <c r="A1759" s="116"/>
      <c r="B1759" s="121" t="s">
        <v>93</v>
      </c>
      <c r="C1759" s="120" t="s">
        <v>5</v>
      </c>
      <c r="D1759" s="119" t="s">
        <v>95</v>
      </c>
      <c r="E1759" s="116"/>
      <c r="F1759" s="118">
        <v>168.589</v>
      </c>
      <c r="G1759" s="116"/>
      <c r="H1759" s="116"/>
      <c r="I1759" s="116"/>
      <c r="J1759" s="116"/>
    </row>
    <row r="1760" spans="1:10" ht="27" x14ac:dyDescent="0.3">
      <c r="A1760" s="133" t="s">
        <v>251</v>
      </c>
      <c r="B1760" s="133" t="s">
        <v>150</v>
      </c>
      <c r="C1760" s="132" t="s">
        <v>1415</v>
      </c>
      <c r="D1760" s="127" t="s">
        <v>1414</v>
      </c>
      <c r="E1760" s="131" t="s">
        <v>169</v>
      </c>
      <c r="F1760" s="130">
        <v>195.227</v>
      </c>
      <c r="G1760" s="128"/>
      <c r="H1760" s="129"/>
      <c r="I1760" s="128">
        <f t="shared" ref="I1760" si="231">(G1760+H1760)*F1760</f>
        <v>0</v>
      </c>
      <c r="J1760" s="127" t="s">
        <v>5</v>
      </c>
    </row>
    <row r="1761" spans="1:10" x14ac:dyDescent="0.3">
      <c r="A1761" s="138"/>
      <c r="B1761" s="126" t="s">
        <v>93</v>
      </c>
      <c r="C1761" s="139" t="s">
        <v>5</v>
      </c>
      <c r="D1761" s="140" t="s">
        <v>1413</v>
      </c>
      <c r="E1761" s="138"/>
      <c r="F1761" s="139" t="s">
        <v>5</v>
      </c>
      <c r="G1761" s="138"/>
      <c r="H1761" s="138"/>
      <c r="I1761" s="138"/>
      <c r="J1761" s="138"/>
    </row>
    <row r="1762" spans="1:10" x14ac:dyDescent="0.3">
      <c r="A1762" s="122"/>
      <c r="B1762" s="126" t="s">
        <v>93</v>
      </c>
      <c r="C1762" s="123" t="s">
        <v>5</v>
      </c>
      <c r="D1762" s="125" t="s">
        <v>1412</v>
      </c>
      <c r="E1762" s="122"/>
      <c r="F1762" s="124">
        <v>32.518999999999998</v>
      </c>
      <c r="G1762" s="122"/>
      <c r="H1762" s="122"/>
      <c r="I1762" s="122"/>
      <c r="J1762" s="122"/>
    </row>
    <row r="1763" spans="1:10" x14ac:dyDescent="0.3">
      <c r="A1763" s="138"/>
      <c r="B1763" s="126" t="s">
        <v>93</v>
      </c>
      <c r="C1763" s="139" t="s">
        <v>5</v>
      </c>
      <c r="D1763" s="140" t="s">
        <v>1411</v>
      </c>
      <c r="E1763" s="138"/>
      <c r="F1763" s="139" t="s">
        <v>5</v>
      </c>
      <c r="G1763" s="138"/>
      <c r="H1763" s="138"/>
      <c r="I1763" s="138"/>
      <c r="J1763" s="138"/>
    </row>
    <row r="1764" spans="1:10" ht="27" x14ac:dyDescent="0.3">
      <c r="A1764" s="122"/>
      <c r="B1764" s="126" t="s">
        <v>93</v>
      </c>
      <c r="C1764" s="123" t="s">
        <v>5</v>
      </c>
      <c r="D1764" s="125" t="s">
        <v>1410</v>
      </c>
      <c r="E1764" s="122"/>
      <c r="F1764" s="124">
        <v>70.203000000000003</v>
      </c>
      <c r="G1764" s="122"/>
      <c r="H1764" s="122"/>
      <c r="I1764" s="122"/>
      <c r="J1764" s="122"/>
    </row>
    <row r="1765" spans="1:10" x14ac:dyDescent="0.3">
      <c r="A1765" s="138"/>
      <c r="B1765" s="126" t="s">
        <v>93</v>
      </c>
      <c r="C1765" s="139" t="s">
        <v>5</v>
      </c>
      <c r="D1765" s="140" t="s">
        <v>1409</v>
      </c>
      <c r="E1765" s="138"/>
      <c r="F1765" s="139" t="s">
        <v>5</v>
      </c>
      <c r="G1765" s="138"/>
      <c r="H1765" s="138"/>
      <c r="I1765" s="138"/>
      <c r="J1765" s="138"/>
    </row>
    <row r="1766" spans="1:10" x14ac:dyDescent="0.3">
      <c r="A1766" s="122"/>
      <c r="B1766" s="126" t="s">
        <v>93</v>
      </c>
      <c r="C1766" s="123" t="s">
        <v>5</v>
      </c>
      <c r="D1766" s="125" t="s">
        <v>1408</v>
      </c>
      <c r="E1766" s="122"/>
      <c r="F1766" s="124">
        <v>92.504999999999995</v>
      </c>
      <c r="G1766" s="122"/>
      <c r="H1766" s="122"/>
      <c r="I1766" s="122"/>
      <c r="J1766" s="122"/>
    </row>
    <row r="1767" spans="1:10" x14ac:dyDescent="0.3">
      <c r="A1767" s="116"/>
      <c r="B1767" s="121" t="s">
        <v>93</v>
      </c>
      <c r="C1767" s="120" t="s">
        <v>5</v>
      </c>
      <c r="D1767" s="119" t="s">
        <v>95</v>
      </c>
      <c r="E1767" s="116"/>
      <c r="F1767" s="118">
        <v>195.227</v>
      </c>
      <c r="G1767" s="116"/>
      <c r="H1767" s="116"/>
      <c r="I1767" s="116"/>
      <c r="J1767" s="116"/>
    </row>
    <row r="1768" spans="1:10" ht="54" x14ac:dyDescent="0.3">
      <c r="A1768" s="133" t="s">
        <v>247</v>
      </c>
      <c r="B1768" s="133" t="s">
        <v>150</v>
      </c>
      <c r="C1768" s="132" t="s">
        <v>1407</v>
      </c>
      <c r="D1768" s="127" t="s">
        <v>1406</v>
      </c>
      <c r="E1768" s="131" t="s">
        <v>169</v>
      </c>
      <c r="F1768" s="130">
        <v>130.04900000000001</v>
      </c>
      <c r="G1768" s="128"/>
      <c r="H1768" s="129"/>
      <c r="I1768" s="128">
        <f t="shared" ref="I1768" si="232">(G1768+H1768)*F1768</f>
        <v>0</v>
      </c>
      <c r="J1768" s="127" t="s">
        <v>5</v>
      </c>
    </row>
    <row r="1769" spans="1:10" ht="40.5" x14ac:dyDescent="0.3">
      <c r="A1769" s="138"/>
      <c r="B1769" s="126" t="s">
        <v>93</v>
      </c>
      <c r="C1769" s="139" t="s">
        <v>5</v>
      </c>
      <c r="D1769" s="140" t="s">
        <v>1405</v>
      </c>
      <c r="E1769" s="138"/>
      <c r="F1769" s="139" t="s">
        <v>5</v>
      </c>
      <c r="G1769" s="138"/>
      <c r="H1769" s="138"/>
      <c r="I1769" s="138"/>
      <c r="J1769" s="138"/>
    </row>
    <row r="1770" spans="1:10" x14ac:dyDescent="0.3">
      <c r="A1770" s="122"/>
      <c r="B1770" s="126" t="s">
        <v>93</v>
      </c>
      <c r="C1770" s="123" t="s">
        <v>5</v>
      </c>
      <c r="D1770" s="125" t="s">
        <v>1404</v>
      </c>
      <c r="E1770" s="122"/>
      <c r="F1770" s="124">
        <v>11.776</v>
      </c>
      <c r="G1770" s="122"/>
      <c r="H1770" s="122"/>
      <c r="I1770" s="122"/>
      <c r="J1770" s="122"/>
    </row>
    <row r="1771" spans="1:10" ht="40.5" x14ac:dyDescent="0.3">
      <c r="A1771" s="138"/>
      <c r="B1771" s="126" t="s">
        <v>93</v>
      </c>
      <c r="C1771" s="139" t="s">
        <v>5</v>
      </c>
      <c r="D1771" s="140" t="s">
        <v>1403</v>
      </c>
      <c r="E1771" s="138"/>
      <c r="F1771" s="139" t="s">
        <v>5</v>
      </c>
      <c r="G1771" s="138"/>
      <c r="H1771" s="138"/>
      <c r="I1771" s="138"/>
      <c r="J1771" s="138"/>
    </row>
    <row r="1772" spans="1:10" x14ac:dyDescent="0.3">
      <c r="A1772" s="122"/>
      <c r="B1772" s="126" t="s">
        <v>93</v>
      </c>
      <c r="C1772" s="123" t="s">
        <v>5</v>
      </c>
      <c r="D1772" s="125" t="s">
        <v>1402</v>
      </c>
      <c r="E1772" s="122"/>
      <c r="F1772" s="124">
        <v>34.387999999999998</v>
      </c>
      <c r="G1772" s="122"/>
      <c r="H1772" s="122"/>
      <c r="I1772" s="122"/>
      <c r="J1772" s="122"/>
    </row>
    <row r="1773" spans="1:10" ht="40.5" x14ac:dyDescent="0.3">
      <c r="A1773" s="138"/>
      <c r="B1773" s="126" t="s">
        <v>93</v>
      </c>
      <c r="C1773" s="139" t="s">
        <v>5</v>
      </c>
      <c r="D1773" s="140" t="s">
        <v>1401</v>
      </c>
      <c r="E1773" s="138"/>
      <c r="F1773" s="139" t="s">
        <v>5</v>
      </c>
      <c r="G1773" s="138"/>
      <c r="H1773" s="138"/>
      <c r="I1773" s="138"/>
      <c r="J1773" s="138"/>
    </row>
    <row r="1774" spans="1:10" x14ac:dyDescent="0.3">
      <c r="A1774" s="122"/>
      <c r="B1774" s="126" t="s">
        <v>93</v>
      </c>
      <c r="C1774" s="123" t="s">
        <v>5</v>
      </c>
      <c r="D1774" s="125" t="s">
        <v>1400</v>
      </c>
      <c r="E1774" s="122"/>
      <c r="F1774" s="124">
        <v>83.885000000000005</v>
      </c>
      <c r="G1774" s="122"/>
      <c r="H1774" s="122"/>
      <c r="I1774" s="122"/>
      <c r="J1774" s="122"/>
    </row>
    <row r="1775" spans="1:10" x14ac:dyDescent="0.3">
      <c r="A1775" s="116"/>
      <c r="B1775" s="121" t="s">
        <v>93</v>
      </c>
      <c r="C1775" s="120" t="s">
        <v>5</v>
      </c>
      <c r="D1775" s="119" t="s">
        <v>95</v>
      </c>
      <c r="E1775" s="116"/>
      <c r="F1775" s="118">
        <v>130.04900000000001</v>
      </c>
      <c r="G1775" s="116"/>
      <c r="H1775" s="116"/>
      <c r="I1775" s="116"/>
      <c r="J1775" s="116"/>
    </row>
    <row r="1776" spans="1:10" ht="27" x14ac:dyDescent="0.3">
      <c r="A1776" s="115" t="s">
        <v>314</v>
      </c>
      <c r="B1776" s="115" t="s">
        <v>87</v>
      </c>
      <c r="C1776" s="114" t="s">
        <v>694</v>
      </c>
      <c r="D1776" s="110" t="s">
        <v>693</v>
      </c>
      <c r="E1776" s="113" t="s">
        <v>223</v>
      </c>
      <c r="F1776" s="112">
        <v>1136.6969999999999</v>
      </c>
      <c r="G1776" s="111"/>
      <c r="H1776" s="111"/>
      <c r="I1776" s="111">
        <f t="shared" ref="I1776" si="233">(G1776+H1776)*F1776</f>
        <v>0</v>
      </c>
      <c r="J1776" s="110" t="s">
        <v>91</v>
      </c>
    </row>
    <row r="1777" spans="1:10" ht="15" x14ac:dyDescent="0.3">
      <c r="A1777" s="141"/>
      <c r="B1777" s="145" t="s">
        <v>69</v>
      </c>
      <c r="C1777" s="144" t="s">
        <v>545</v>
      </c>
      <c r="D1777" s="144" t="s">
        <v>544</v>
      </c>
      <c r="E1777" s="141"/>
      <c r="F1777" s="141"/>
      <c r="G1777" s="141"/>
      <c r="H1777" s="141"/>
      <c r="I1777" s="143">
        <f>SUM(I1778:I1813)</f>
        <v>0</v>
      </c>
      <c r="J1777" s="141"/>
    </row>
    <row r="1778" spans="1:10" ht="27" x14ac:dyDescent="0.3">
      <c r="A1778" s="115" t="s">
        <v>379</v>
      </c>
      <c r="B1778" s="115" t="s">
        <v>87</v>
      </c>
      <c r="C1778" s="114" t="s">
        <v>1399</v>
      </c>
      <c r="D1778" s="110" t="s">
        <v>1398</v>
      </c>
      <c r="E1778" s="113" t="s">
        <v>169</v>
      </c>
      <c r="F1778" s="112">
        <v>145.66</v>
      </c>
      <c r="G1778" s="111"/>
      <c r="H1778" s="111"/>
      <c r="I1778" s="111">
        <f t="shared" ref="I1778" si="234">(G1778+H1778)*F1778</f>
        <v>0</v>
      </c>
      <c r="J1778" s="110" t="s">
        <v>91</v>
      </c>
    </row>
    <row r="1779" spans="1:10" x14ac:dyDescent="0.3">
      <c r="A1779" s="138"/>
      <c r="B1779" s="126" t="s">
        <v>93</v>
      </c>
      <c r="C1779" s="139" t="s">
        <v>5</v>
      </c>
      <c r="D1779" s="140" t="s">
        <v>456</v>
      </c>
      <c r="E1779" s="138"/>
      <c r="F1779" s="139" t="s">
        <v>5</v>
      </c>
      <c r="G1779" s="138"/>
      <c r="H1779" s="138"/>
      <c r="I1779" s="138"/>
      <c r="J1779" s="138"/>
    </row>
    <row r="1780" spans="1:10" x14ac:dyDescent="0.3">
      <c r="A1780" s="122"/>
      <c r="B1780" s="126" t="s">
        <v>93</v>
      </c>
      <c r="C1780" s="123" t="s">
        <v>5</v>
      </c>
      <c r="D1780" s="125" t="s">
        <v>1397</v>
      </c>
      <c r="E1780" s="122"/>
      <c r="F1780" s="124">
        <v>34.19</v>
      </c>
      <c r="G1780" s="122"/>
      <c r="H1780" s="122"/>
      <c r="I1780" s="122"/>
      <c r="J1780" s="122"/>
    </row>
    <row r="1781" spans="1:10" x14ac:dyDescent="0.3">
      <c r="A1781" s="138"/>
      <c r="B1781" s="126" t="s">
        <v>93</v>
      </c>
      <c r="C1781" s="139" t="s">
        <v>5</v>
      </c>
      <c r="D1781" s="140" t="s">
        <v>322</v>
      </c>
      <c r="E1781" s="138"/>
      <c r="F1781" s="139" t="s">
        <v>5</v>
      </c>
      <c r="G1781" s="138"/>
      <c r="H1781" s="138"/>
      <c r="I1781" s="138"/>
      <c r="J1781" s="138"/>
    </row>
    <row r="1782" spans="1:10" ht="27" x14ac:dyDescent="0.3">
      <c r="A1782" s="122"/>
      <c r="B1782" s="126" t="s">
        <v>93</v>
      </c>
      <c r="C1782" s="123" t="s">
        <v>5</v>
      </c>
      <c r="D1782" s="125" t="s">
        <v>1396</v>
      </c>
      <c r="E1782" s="122"/>
      <c r="F1782" s="124">
        <v>61.1</v>
      </c>
      <c r="G1782" s="122"/>
      <c r="H1782" s="122"/>
      <c r="I1782" s="122"/>
      <c r="J1782" s="122"/>
    </row>
    <row r="1783" spans="1:10" x14ac:dyDescent="0.3">
      <c r="A1783" s="138"/>
      <c r="B1783" s="126" t="s">
        <v>93</v>
      </c>
      <c r="C1783" s="139" t="s">
        <v>5</v>
      </c>
      <c r="D1783" s="140" t="s">
        <v>343</v>
      </c>
      <c r="E1783" s="138"/>
      <c r="F1783" s="139" t="s">
        <v>5</v>
      </c>
      <c r="G1783" s="138"/>
      <c r="H1783" s="138"/>
      <c r="I1783" s="138"/>
      <c r="J1783" s="138"/>
    </row>
    <row r="1784" spans="1:10" x14ac:dyDescent="0.3">
      <c r="A1784" s="122"/>
      <c r="B1784" s="126" t="s">
        <v>93</v>
      </c>
      <c r="C1784" s="123" t="s">
        <v>5</v>
      </c>
      <c r="D1784" s="125" t="s">
        <v>1395</v>
      </c>
      <c r="E1784" s="122"/>
      <c r="F1784" s="124">
        <v>50.37</v>
      </c>
      <c r="G1784" s="122"/>
      <c r="H1784" s="122"/>
      <c r="I1784" s="122"/>
      <c r="J1784" s="122"/>
    </row>
    <row r="1785" spans="1:10" x14ac:dyDescent="0.3">
      <c r="A1785" s="116"/>
      <c r="B1785" s="121" t="s">
        <v>93</v>
      </c>
      <c r="C1785" s="120" t="s">
        <v>5</v>
      </c>
      <c r="D1785" s="119" t="s">
        <v>95</v>
      </c>
      <c r="E1785" s="116"/>
      <c r="F1785" s="118">
        <v>145.66</v>
      </c>
      <c r="G1785" s="116"/>
      <c r="H1785" s="116"/>
      <c r="I1785" s="116"/>
      <c r="J1785" s="116"/>
    </row>
    <row r="1786" spans="1:10" ht="27" x14ac:dyDescent="0.3">
      <c r="A1786" s="115" t="s">
        <v>360</v>
      </c>
      <c r="B1786" s="115" t="s">
        <v>87</v>
      </c>
      <c r="C1786" s="114" t="s">
        <v>1394</v>
      </c>
      <c r="D1786" s="110" t="s">
        <v>1393</v>
      </c>
      <c r="E1786" s="113" t="s">
        <v>169</v>
      </c>
      <c r="F1786" s="112">
        <v>18.100000000000001</v>
      </c>
      <c r="G1786" s="111"/>
      <c r="H1786" s="111"/>
      <c r="I1786" s="111">
        <f t="shared" ref="I1786" si="235">(G1786+H1786)*F1786</f>
        <v>0</v>
      </c>
      <c r="J1786" s="110" t="s">
        <v>91</v>
      </c>
    </row>
    <row r="1787" spans="1:10" x14ac:dyDescent="0.3">
      <c r="A1787" s="122"/>
      <c r="B1787" s="126" t="s">
        <v>93</v>
      </c>
      <c r="C1787" s="123" t="s">
        <v>5</v>
      </c>
      <c r="D1787" s="125" t="s">
        <v>1392</v>
      </c>
      <c r="E1787" s="122"/>
      <c r="F1787" s="124">
        <v>18.100000000000001</v>
      </c>
      <c r="G1787" s="122"/>
      <c r="H1787" s="122"/>
      <c r="I1787" s="122"/>
      <c r="J1787" s="122"/>
    </row>
    <row r="1788" spans="1:10" x14ac:dyDescent="0.3">
      <c r="A1788" s="116"/>
      <c r="B1788" s="121" t="s">
        <v>93</v>
      </c>
      <c r="C1788" s="120" t="s">
        <v>5</v>
      </c>
      <c r="D1788" s="119" t="s">
        <v>95</v>
      </c>
      <c r="E1788" s="116"/>
      <c r="F1788" s="118">
        <v>18.100000000000001</v>
      </c>
      <c r="G1788" s="116"/>
      <c r="H1788" s="116"/>
      <c r="I1788" s="116"/>
      <c r="J1788" s="116"/>
    </row>
    <row r="1789" spans="1:10" ht="27" x14ac:dyDescent="0.3">
      <c r="A1789" s="115" t="s">
        <v>370</v>
      </c>
      <c r="B1789" s="115" t="s">
        <v>87</v>
      </c>
      <c r="C1789" s="114" t="s">
        <v>1391</v>
      </c>
      <c r="D1789" s="110" t="s">
        <v>1390</v>
      </c>
      <c r="E1789" s="113" t="s">
        <v>169</v>
      </c>
      <c r="F1789" s="112">
        <v>134.94999999999999</v>
      </c>
      <c r="G1789" s="111"/>
      <c r="H1789" s="111"/>
      <c r="I1789" s="111">
        <f t="shared" ref="I1789" si="236">(G1789+H1789)*F1789</f>
        <v>0</v>
      </c>
      <c r="J1789" s="110" t="s">
        <v>91</v>
      </c>
    </row>
    <row r="1790" spans="1:10" x14ac:dyDescent="0.3">
      <c r="A1790" s="138"/>
      <c r="B1790" s="126" t="s">
        <v>93</v>
      </c>
      <c r="C1790" s="139" t="s">
        <v>5</v>
      </c>
      <c r="D1790" s="140" t="s">
        <v>456</v>
      </c>
      <c r="E1790" s="138"/>
      <c r="F1790" s="139" t="s">
        <v>5</v>
      </c>
      <c r="G1790" s="138"/>
      <c r="H1790" s="138"/>
      <c r="I1790" s="138"/>
      <c r="J1790" s="138"/>
    </row>
    <row r="1791" spans="1:10" ht="27" x14ac:dyDescent="0.3">
      <c r="A1791" s="122"/>
      <c r="B1791" s="126" t="s">
        <v>93</v>
      </c>
      <c r="C1791" s="123" t="s">
        <v>5</v>
      </c>
      <c r="D1791" s="125" t="s">
        <v>1389</v>
      </c>
      <c r="E1791" s="122"/>
      <c r="F1791" s="124">
        <v>115.02</v>
      </c>
      <c r="G1791" s="122"/>
      <c r="H1791" s="122"/>
      <c r="I1791" s="122"/>
      <c r="J1791" s="122"/>
    </row>
    <row r="1792" spans="1:10" x14ac:dyDescent="0.3">
      <c r="A1792" s="138"/>
      <c r="B1792" s="126" t="s">
        <v>93</v>
      </c>
      <c r="C1792" s="139" t="s">
        <v>5</v>
      </c>
      <c r="D1792" s="140" t="s">
        <v>322</v>
      </c>
      <c r="E1792" s="138"/>
      <c r="F1792" s="139" t="s">
        <v>5</v>
      </c>
      <c r="G1792" s="138"/>
      <c r="H1792" s="138"/>
      <c r="I1792" s="138"/>
      <c r="J1792" s="138"/>
    </row>
    <row r="1793" spans="1:10" x14ac:dyDescent="0.3">
      <c r="A1793" s="122"/>
      <c r="B1793" s="126" t="s">
        <v>93</v>
      </c>
      <c r="C1793" s="123" t="s">
        <v>5</v>
      </c>
      <c r="D1793" s="125" t="s">
        <v>1388</v>
      </c>
      <c r="E1793" s="122"/>
      <c r="F1793" s="124">
        <v>19.93</v>
      </c>
      <c r="G1793" s="122"/>
      <c r="H1793" s="122"/>
      <c r="I1793" s="122"/>
      <c r="J1793" s="122"/>
    </row>
    <row r="1794" spans="1:10" x14ac:dyDescent="0.3">
      <c r="A1794" s="116"/>
      <c r="B1794" s="121" t="s">
        <v>93</v>
      </c>
      <c r="C1794" s="120" t="s">
        <v>5</v>
      </c>
      <c r="D1794" s="119" t="s">
        <v>95</v>
      </c>
      <c r="E1794" s="116"/>
      <c r="F1794" s="118">
        <v>134.94999999999999</v>
      </c>
      <c r="G1794" s="116"/>
      <c r="H1794" s="116"/>
      <c r="I1794" s="116"/>
      <c r="J1794" s="116"/>
    </row>
    <row r="1795" spans="1:10" ht="27" x14ac:dyDescent="0.3">
      <c r="A1795" s="115" t="s">
        <v>190</v>
      </c>
      <c r="B1795" s="115" t="s">
        <v>87</v>
      </c>
      <c r="C1795" s="114" t="s">
        <v>1387</v>
      </c>
      <c r="D1795" s="110" t="s">
        <v>1386</v>
      </c>
      <c r="E1795" s="113" t="s">
        <v>169</v>
      </c>
      <c r="F1795" s="112">
        <v>211.77</v>
      </c>
      <c r="G1795" s="111"/>
      <c r="H1795" s="111"/>
      <c r="I1795" s="111">
        <f t="shared" ref="I1795" si="237">(G1795+H1795)*F1795</f>
        <v>0</v>
      </c>
      <c r="J1795" s="110" t="s">
        <v>91</v>
      </c>
    </row>
    <row r="1796" spans="1:10" x14ac:dyDescent="0.3">
      <c r="A1796" s="138"/>
      <c r="B1796" s="126" t="s">
        <v>93</v>
      </c>
      <c r="C1796" s="139" t="s">
        <v>5</v>
      </c>
      <c r="D1796" s="140" t="s">
        <v>456</v>
      </c>
      <c r="E1796" s="138"/>
      <c r="F1796" s="139" t="s">
        <v>5</v>
      </c>
      <c r="G1796" s="138"/>
      <c r="H1796" s="138"/>
      <c r="I1796" s="138"/>
      <c r="J1796" s="138"/>
    </row>
    <row r="1797" spans="1:10" x14ac:dyDescent="0.3">
      <c r="A1797" s="122"/>
      <c r="B1797" s="126" t="s">
        <v>93</v>
      </c>
      <c r="C1797" s="123" t="s">
        <v>5</v>
      </c>
      <c r="D1797" s="125" t="s">
        <v>1385</v>
      </c>
      <c r="E1797" s="122"/>
      <c r="F1797" s="124">
        <v>26.08</v>
      </c>
      <c r="G1797" s="122"/>
      <c r="H1797" s="122"/>
      <c r="I1797" s="122"/>
      <c r="J1797" s="122"/>
    </row>
    <row r="1798" spans="1:10" x14ac:dyDescent="0.3">
      <c r="A1798" s="138"/>
      <c r="B1798" s="126" t="s">
        <v>93</v>
      </c>
      <c r="C1798" s="139" t="s">
        <v>5</v>
      </c>
      <c r="D1798" s="140" t="s">
        <v>1380</v>
      </c>
      <c r="E1798" s="138"/>
      <c r="F1798" s="139" t="s">
        <v>5</v>
      </c>
      <c r="G1798" s="138"/>
      <c r="H1798" s="138"/>
      <c r="I1798" s="138"/>
      <c r="J1798" s="138"/>
    </row>
    <row r="1799" spans="1:10" x14ac:dyDescent="0.3">
      <c r="A1799" s="122"/>
      <c r="B1799" s="126" t="s">
        <v>93</v>
      </c>
      <c r="C1799" s="123" t="s">
        <v>5</v>
      </c>
      <c r="D1799" s="125" t="s">
        <v>1384</v>
      </c>
      <c r="E1799" s="122"/>
      <c r="F1799" s="124">
        <v>115.16</v>
      </c>
      <c r="G1799" s="122"/>
      <c r="H1799" s="122"/>
      <c r="I1799" s="122"/>
      <c r="J1799" s="122"/>
    </row>
    <row r="1800" spans="1:10" x14ac:dyDescent="0.3">
      <c r="A1800" s="138"/>
      <c r="B1800" s="126" t="s">
        <v>93</v>
      </c>
      <c r="C1800" s="139" t="s">
        <v>5</v>
      </c>
      <c r="D1800" s="140" t="s">
        <v>1378</v>
      </c>
      <c r="E1800" s="138"/>
      <c r="F1800" s="139" t="s">
        <v>5</v>
      </c>
      <c r="G1800" s="138"/>
      <c r="H1800" s="138"/>
      <c r="I1800" s="138"/>
      <c r="J1800" s="138"/>
    </row>
    <row r="1801" spans="1:10" x14ac:dyDescent="0.3">
      <c r="A1801" s="122"/>
      <c r="B1801" s="126" t="s">
        <v>93</v>
      </c>
      <c r="C1801" s="123" t="s">
        <v>5</v>
      </c>
      <c r="D1801" s="125" t="s">
        <v>1383</v>
      </c>
      <c r="E1801" s="122"/>
      <c r="F1801" s="124">
        <v>70.53</v>
      </c>
      <c r="G1801" s="122"/>
      <c r="H1801" s="122"/>
      <c r="I1801" s="122"/>
      <c r="J1801" s="122"/>
    </row>
    <row r="1802" spans="1:10" x14ac:dyDescent="0.3">
      <c r="A1802" s="116"/>
      <c r="B1802" s="121" t="s">
        <v>93</v>
      </c>
      <c r="C1802" s="120" t="s">
        <v>5</v>
      </c>
      <c r="D1802" s="119" t="s">
        <v>95</v>
      </c>
      <c r="E1802" s="116"/>
      <c r="F1802" s="118">
        <v>211.77</v>
      </c>
      <c r="G1802" s="116"/>
      <c r="H1802" s="116"/>
      <c r="I1802" s="116"/>
      <c r="J1802" s="116"/>
    </row>
    <row r="1803" spans="1:10" ht="27" x14ac:dyDescent="0.3">
      <c r="A1803" s="133" t="s">
        <v>219</v>
      </c>
      <c r="B1803" s="133" t="s">
        <v>150</v>
      </c>
      <c r="C1803" s="132" t="s">
        <v>1382</v>
      </c>
      <c r="D1803" s="127" t="s">
        <v>1381</v>
      </c>
      <c r="E1803" s="131" t="s">
        <v>169</v>
      </c>
      <c r="F1803" s="130">
        <v>204.25899999999999</v>
      </c>
      <c r="G1803" s="128"/>
      <c r="H1803" s="129"/>
      <c r="I1803" s="128">
        <f t="shared" ref="I1803" si="238">(G1803+H1803)*F1803</f>
        <v>0</v>
      </c>
      <c r="J1803" s="127" t="s">
        <v>5</v>
      </c>
    </row>
    <row r="1804" spans="1:10" x14ac:dyDescent="0.3">
      <c r="A1804" s="138"/>
      <c r="B1804" s="126" t="s">
        <v>93</v>
      </c>
      <c r="C1804" s="139" t="s">
        <v>5</v>
      </c>
      <c r="D1804" s="140" t="s">
        <v>1380</v>
      </c>
      <c r="E1804" s="138"/>
      <c r="F1804" s="139" t="s">
        <v>5</v>
      </c>
      <c r="G1804" s="138"/>
      <c r="H1804" s="138"/>
      <c r="I1804" s="138"/>
      <c r="J1804" s="138"/>
    </row>
    <row r="1805" spans="1:10" x14ac:dyDescent="0.3">
      <c r="A1805" s="122"/>
      <c r="B1805" s="126" t="s">
        <v>93</v>
      </c>
      <c r="C1805" s="123" t="s">
        <v>5</v>
      </c>
      <c r="D1805" s="125" t="s">
        <v>1379</v>
      </c>
      <c r="E1805" s="122"/>
      <c r="F1805" s="124">
        <v>126.676</v>
      </c>
      <c r="G1805" s="122"/>
      <c r="H1805" s="122"/>
      <c r="I1805" s="122"/>
      <c r="J1805" s="122"/>
    </row>
    <row r="1806" spans="1:10" x14ac:dyDescent="0.3">
      <c r="A1806" s="138"/>
      <c r="B1806" s="126" t="s">
        <v>93</v>
      </c>
      <c r="C1806" s="139" t="s">
        <v>5</v>
      </c>
      <c r="D1806" s="140" t="s">
        <v>1378</v>
      </c>
      <c r="E1806" s="138"/>
      <c r="F1806" s="139" t="s">
        <v>5</v>
      </c>
      <c r="G1806" s="138"/>
      <c r="H1806" s="138"/>
      <c r="I1806" s="138"/>
      <c r="J1806" s="138"/>
    </row>
    <row r="1807" spans="1:10" x14ac:dyDescent="0.3">
      <c r="A1807" s="122"/>
      <c r="B1807" s="126" t="s">
        <v>93</v>
      </c>
      <c r="C1807" s="123" t="s">
        <v>5</v>
      </c>
      <c r="D1807" s="125" t="s">
        <v>1377</v>
      </c>
      <c r="E1807" s="122"/>
      <c r="F1807" s="124">
        <v>77.582999999999998</v>
      </c>
      <c r="G1807" s="122"/>
      <c r="H1807" s="122"/>
      <c r="I1807" s="122"/>
      <c r="J1807" s="122"/>
    </row>
    <row r="1808" spans="1:10" x14ac:dyDescent="0.3">
      <c r="A1808" s="116"/>
      <c r="B1808" s="121" t="s">
        <v>93</v>
      </c>
      <c r="C1808" s="120" t="s">
        <v>5</v>
      </c>
      <c r="D1808" s="119" t="s">
        <v>95</v>
      </c>
      <c r="E1808" s="116"/>
      <c r="F1808" s="118">
        <v>204.25899999999999</v>
      </c>
      <c r="G1808" s="116"/>
      <c r="H1808" s="116"/>
      <c r="I1808" s="116"/>
      <c r="J1808" s="116"/>
    </row>
    <row r="1809" spans="1:10" x14ac:dyDescent="0.3">
      <c r="A1809" s="133" t="s">
        <v>197</v>
      </c>
      <c r="B1809" s="133" t="s">
        <v>150</v>
      </c>
      <c r="C1809" s="132" t="s">
        <v>1376</v>
      </c>
      <c r="D1809" s="127" t="s">
        <v>1375</v>
      </c>
      <c r="E1809" s="131" t="s">
        <v>169</v>
      </c>
      <c r="F1809" s="130">
        <v>28.687999999999999</v>
      </c>
      <c r="G1809" s="128"/>
      <c r="H1809" s="129"/>
      <c r="I1809" s="128">
        <f t="shared" ref="I1809" si="239">(G1809+H1809)*F1809</f>
        <v>0</v>
      </c>
      <c r="J1809" s="127" t="s">
        <v>5</v>
      </c>
    </row>
    <row r="1810" spans="1:10" x14ac:dyDescent="0.3">
      <c r="A1810" s="138"/>
      <c r="B1810" s="126" t="s">
        <v>93</v>
      </c>
      <c r="C1810" s="139" t="s">
        <v>5</v>
      </c>
      <c r="D1810" s="140" t="s">
        <v>456</v>
      </c>
      <c r="E1810" s="138"/>
      <c r="F1810" s="139" t="s">
        <v>5</v>
      </c>
      <c r="G1810" s="138"/>
      <c r="H1810" s="138"/>
      <c r="I1810" s="138"/>
      <c r="J1810" s="138"/>
    </row>
    <row r="1811" spans="1:10" x14ac:dyDescent="0.3">
      <c r="A1811" s="122"/>
      <c r="B1811" s="126" t="s">
        <v>93</v>
      </c>
      <c r="C1811" s="123" t="s">
        <v>5</v>
      </c>
      <c r="D1811" s="125" t="s">
        <v>1374</v>
      </c>
      <c r="E1811" s="122"/>
      <c r="F1811" s="124">
        <v>28.687999999999999</v>
      </c>
      <c r="G1811" s="122"/>
      <c r="H1811" s="122"/>
      <c r="I1811" s="122"/>
      <c r="J1811" s="122"/>
    </row>
    <row r="1812" spans="1:10" x14ac:dyDescent="0.3">
      <c r="A1812" s="116"/>
      <c r="B1812" s="121" t="s">
        <v>93</v>
      </c>
      <c r="C1812" s="120" t="s">
        <v>5</v>
      </c>
      <c r="D1812" s="119" t="s">
        <v>95</v>
      </c>
      <c r="E1812" s="116"/>
      <c r="F1812" s="118">
        <v>28.687999999999999</v>
      </c>
      <c r="G1812" s="116"/>
      <c r="H1812" s="116"/>
      <c r="I1812" s="116"/>
      <c r="J1812" s="116"/>
    </row>
    <row r="1813" spans="1:10" ht="27" x14ac:dyDescent="0.3">
      <c r="A1813" s="115" t="s">
        <v>299</v>
      </c>
      <c r="B1813" s="115" t="s">
        <v>87</v>
      </c>
      <c r="C1813" s="114" t="s">
        <v>629</v>
      </c>
      <c r="D1813" s="110" t="s">
        <v>628</v>
      </c>
      <c r="E1813" s="113" t="s">
        <v>153</v>
      </c>
      <c r="F1813" s="112">
        <v>4.6859999999999999</v>
      </c>
      <c r="G1813" s="111"/>
      <c r="H1813" s="111"/>
      <c r="I1813" s="111">
        <f t="shared" ref="I1813" si="240">(G1813+H1813)*F1813</f>
        <v>0</v>
      </c>
      <c r="J1813" s="110" t="s">
        <v>91</v>
      </c>
    </row>
    <row r="1814" spans="1:10" ht="15" x14ac:dyDescent="0.3">
      <c r="A1814" s="141"/>
      <c r="B1814" s="145" t="s">
        <v>69</v>
      </c>
      <c r="C1814" s="144" t="s">
        <v>1373</v>
      </c>
      <c r="D1814" s="144" t="s">
        <v>1372</v>
      </c>
      <c r="E1814" s="141"/>
      <c r="F1814" s="141"/>
      <c r="G1814" s="141"/>
      <c r="H1814" s="141"/>
      <c r="I1814" s="143">
        <f>SUM(I1815:I1850)</f>
        <v>0</v>
      </c>
      <c r="J1814" s="141"/>
    </row>
    <row r="1815" spans="1:10" ht="40.5" x14ac:dyDescent="0.3">
      <c r="A1815" s="115" t="s">
        <v>12</v>
      </c>
      <c r="B1815" s="115" t="s">
        <v>87</v>
      </c>
      <c r="C1815" s="114" t="s">
        <v>1371</v>
      </c>
      <c r="D1815" s="110" t="s">
        <v>1370</v>
      </c>
      <c r="E1815" s="113" t="s">
        <v>169</v>
      </c>
      <c r="F1815" s="112">
        <v>146.63900000000001</v>
      </c>
      <c r="G1815" s="111"/>
      <c r="H1815" s="111"/>
      <c r="I1815" s="111">
        <f t="shared" ref="I1815" si="241">(G1815+H1815)*F1815</f>
        <v>0</v>
      </c>
      <c r="J1815" s="110" t="s">
        <v>5</v>
      </c>
    </row>
    <row r="1816" spans="1:10" x14ac:dyDescent="0.3">
      <c r="A1816" s="138"/>
      <c r="B1816" s="126" t="s">
        <v>93</v>
      </c>
      <c r="C1816" s="139" t="s">
        <v>5</v>
      </c>
      <c r="D1816" s="140" t="s">
        <v>1291</v>
      </c>
      <c r="E1816" s="138"/>
      <c r="F1816" s="139" t="s">
        <v>5</v>
      </c>
      <c r="G1816" s="138"/>
      <c r="H1816" s="138"/>
      <c r="I1816" s="138"/>
      <c r="J1816" s="138"/>
    </row>
    <row r="1817" spans="1:10" x14ac:dyDescent="0.3">
      <c r="A1817" s="122"/>
      <c r="B1817" s="126" t="s">
        <v>93</v>
      </c>
      <c r="C1817" s="123" t="s">
        <v>5</v>
      </c>
      <c r="D1817" s="125" t="s">
        <v>1290</v>
      </c>
      <c r="E1817" s="122"/>
      <c r="F1817" s="124">
        <v>38.241999999999997</v>
      </c>
      <c r="G1817" s="122"/>
      <c r="H1817" s="122"/>
      <c r="I1817" s="122"/>
      <c r="J1817" s="122"/>
    </row>
    <row r="1818" spans="1:10" x14ac:dyDescent="0.3">
      <c r="A1818" s="138"/>
      <c r="B1818" s="126" t="s">
        <v>93</v>
      </c>
      <c r="C1818" s="139" t="s">
        <v>5</v>
      </c>
      <c r="D1818" s="140" t="s">
        <v>1281</v>
      </c>
      <c r="E1818" s="138"/>
      <c r="F1818" s="139" t="s">
        <v>5</v>
      </c>
      <c r="G1818" s="138"/>
      <c r="H1818" s="138"/>
      <c r="I1818" s="138"/>
      <c r="J1818" s="138"/>
    </row>
    <row r="1819" spans="1:10" ht="27" x14ac:dyDescent="0.3">
      <c r="A1819" s="122"/>
      <c r="B1819" s="126" t="s">
        <v>93</v>
      </c>
      <c r="C1819" s="123" t="s">
        <v>5</v>
      </c>
      <c r="D1819" s="125" t="s">
        <v>1280</v>
      </c>
      <c r="E1819" s="122"/>
      <c r="F1819" s="124">
        <v>66.86</v>
      </c>
      <c r="G1819" s="122"/>
      <c r="H1819" s="122"/>
      <c r="I1819" s="122"/>
      <c r="J1819" s="122"/>
    </row>
    <row r="1820" spans="1:10" x14ac:dyDescent="0.3">
      <c r="A1820" s="138"/>
      <c r="B1820" s="126" t="s">
        <v>93</v>
      </c>
      <c r="C1820" s="139" t="s">
        <v>5</v>
      </c>
      <c r="D1820" s="140" t="s">
        <v>1267</v>
      </c>
      <c r="E1820" s="138"/>
      <c r="F1820" s="139" t="s">
        <v>5</v>
      </c>
      <c r="G1820" s="138"/>
      <c r="H1820" s="138"/>
      <c r="I1820" s="138"/>
      <c r="J1820" s="138"/>
    </row>
    <row r="1821" spans="1:10" x14ac:dyDescent="0.3">
      <c r="A1821" s="122"/>
      <c r="B1821" s="126" t="s">
        <v>93</v>
      </c>
      <c r="C1821" s="123" t="s">
        <v>5</v>
      </c>
      <c r="D1821" s="125" t="s">
        <v>1266</v>
      </c>
      <c r="E1821" s="122"/>
      <c r="F1821" s="124">
        <v>32.75</v>
      </c>
      <c r="G1821" s="122"/>
      <c r="H1821" s="122"/>
      <c r="I1821" s="122"/>
      <c r="J1821" s="122"/>
    </row>
    <row r="1822" spans="1:10" x14ac:dyDescent="0.3">
      <c r="A1822" s="138"/>
      <c r="B1822" s="126" t="s">
        <v>93</v>
      </c>
      <c r="C1822" s="139" t="s">
        <v>5</v>
      </c>
      <c r="D1822" s="140" t="s">
        <v>1369</v>
      </c>
      <c r="E1822" s="138"/>
      <c r="F1822" s="139" t="s">
        <v>5</v>
      </c>
      <c r="G1822" s="138"/>
      <c r="H1822" s="138"/>
      <c r="I1822" s="138"/>
      <c r="J1822" s="138"/>
    </row>
    <row r="1823" spans="1:10" x14ac:dyDescent="0.3">
      <c r="A1823" s="122"/>
      <c r="B1823" s="126" t="s">
        <v>93</v>
      </c>
      <c r="C1823" s="123" t="s">
        <v>5</v>
      </c>
      <c r="D1823" s="125" t="s">
        <v>1368</v>
      </c>
      <c r="E1823" s="122"/>
      <c r="F1823" s="124">
        <v>8.7870000000000008</v>
      </c>
      <c r="G1823" s="122"/>
      <c r="H1823" s="122"/>
      <c r="I1823" s="122"/>
      <c r="J1823" s="122"/>
    </row>
    <row r="1824" spans="1:10" x14ac:dyDescent="0.3">
      <c r="A1824" s="116"/>
      <c r="B1824" s="121" t="s">
        <v>93</v>
      </c>
      <c r="C1824" s="120" t="s">
        <v>5</v>
      </c>
      <c r="D1824" s="119" t="s">
        <v>95</v>
      </c>
      <c r="E1824" s="116"/>
      <c r="F1824" s="118">
        <v>146.63900000000001</v>
      </c>
      <c r="G1824" s="116"/>
      <c r="H1824" s="116"/>
      <c r="I1824" s="116"/>
      <c r="J1824" s="116"/>
    </row>
    <row r="1825" spans="1:10" ht="40.5" x14ac:dyDescent="0.3">
      <c r="A1825" s="115" t="s">
        <v>159</v>
      </c>
      <c r="B1825" s="115" t="s">
        <v>87</v>
      </c>
      <c r="C1825" s="114" t="s">
        <v>1367</v>
      </c>
      <c r="D1825" s="110" t="s">
        <v>1366</v>
      </c>
      <c r="E1825" s="113" t="s">
        <v>169</v>
      </c>
      <c r="F1825" s="112">
        <v>51.015000000000001</v>
      </c>
      <c r="G1825" s="111"/>
      <c r="H1825" s="111"/>
      <c r="I1825" s="111">
        <f t="shared" ref="I1825" si="242">(G1825+H1825)*F1825</f>
        <v>0</v>
      </c>
      <c r="J1825" s="110" t="s">
        <v>5</v>
      </c>
    </row>
    <row r="1826" spans="1:10" x14ac:dyDescent="0.3">
      <c r="A1826" s="138"/>
      <c r="B1826" s="126" t="s">
        <v>93</v>
      </c>
      <c r="C1826" s="139" t="s">
        <v>5</v>
      </c>
      <c r="D1826" s="140" t="s">
        <v>1287</v>
      </c>
      <c r="E1826" s="138"/>
      <c r="F1826" s="139" t="s">
        <v>5</v>
      </c>
      <c r="G1826" s="138"/>
      <c r="H1826" s="138"/>
      <c r="I1826" s="138"/>
      <c r="J1826" s="138"/>
    </row>
    <row r="1827" spans="1:10" x14ac:dyDescent="0.3">
      <c r="A1827" s="122"/>
      <c r="B1827" s="126" t="s">
        <v>93</v>
      </c>
      <c r="C1827" s="123" t="s">
        <v>5</v>
      </c>
      <c r="D1827" s="125" t="s">
        <v>1286</v>
      </c>
      <c r="E1827" s="122"/>
      <c r="F1827" s="124">
        <v>8.83</v>
      </c>
      <c r="G1827" s="122"/>
      <c r="H1827" s="122"/>
      <c r="I1827" s="122"/>
      <c r="J1827" s="122"/>
    </row>
    <row r="1828" spans="1:10" x14ac:dyDescent="0.3">
      <c r="A1828" s="138"/>
      <c r="B1828" s="126" t="s">
        <v>93</v>
      </c>
      <c r="C1828" s="139" t="s">
        <v>5</v>
      </c>
      <c r="D1828" s="140" t="s">
        <v>1283</v>
      </c>
      <c r="E1828" s="138"/>
      <c r="F1828" s="139" t="s">
        <v>5</v>
      </c>
      <c r="G1828" s="138"/>
      <c r="H1828" s="138"/>
      <c r="I1828" s="138"/>
      <c r="J1828" s="138"/>
    </row>
    <row r="1829" spans="1:10" x14ac:dyDescent="0.3">
      <c r="A1829" s="122"/>
      <c r="B1829" s="126" t="s">
        <v>93</v>
      </c>
      <c r="C1829" s="123" t="s">
        <v>5</v>
      </c>
      <c r="D1829" s="125" t="s">
        <v>1282</v>
      </c>
      <c r="E1829" s="122"/>
      <c r="F1829" s="124">
        <v>30.97</v>
      </c>
      <c r="G1829" s="122"/>
      <c r="H1829" s="122"/>
      <c r="I1829" s="122"/>
      <c r="J1829" s="122"/>
    </row>
    <row r="1830" spans="1:10" x14ac:dyDescent="0.3">
      <c r="A1830" s="138"/>
      <c r="B1830" s="126" t="s">
        <v>93</v>
      </c>
      <c r="C1830" s="139" t="s">
        <v>5</v>
      </c>
      <c r="D1830" s="140" t="s">
        <v>1269</v>
      </c>
      <c r="E1830" s="138"/>
      <c r="F1830" s="139" t="s">
        <v>5</v>
      </c>
      <c r="G1830" s="138"/>
      <c r="H1830" s="138"/>
      <c r="I1830" s="138"/>
      <c r="J1830" s="138"/>
    </row>
    <row r="1831" spans="1:10" x14ac:dyDescent="0.3">
      <c r="A1831" s="122"/>
      <c r="B1831" s="126" t="s">
        <v>93</v>
      </c>
      <c r="C1831" s="123" t="s">
        <v>5</v>
      </c>
      <c r="D1831" s="125" t="s">
        <v>1268</v>
      </c>
      <c r="E1831" s="122"/>
      <c r="F1831" s="124">
        <v>11.215</v>
      </c>
      <c r="G1831" s="122"/>
      <c r="H1831" s="122"/>
      <c r="I1831" s="122"/>
      <c r="J1831" s="122"/>
    </row>
    <row r="1832" spans="1:10" x14ac:dyDescent="0.3">
      <c r="A1832" s="116"/>
      <c r="B1832" s="121" t="s">
        <v>93</v>
      </c>
      <c r="C1832" s="120" t="s">
        <v>5</v>
      </c>
      <c r="D1832" s="119" t="s">
        <v>95</v>
      </c>
      <c r="E1832" s="116"/>
      <c r="F1832" s="118">
        <v>51.015000000000001</v>
      </c>
      <c r="G1832" s="116"/>
      <c r="H1832" s="116"/>
      <c r="I1832" s="116"/>
      <c r="J1832" s="116"/>
    </row>
    <row r="1833" spans="1:10" ht="27" x14ac:dyDescent="0.3">
      <c r="A1833" s="115" t="s">
        <v>163</v>
      </c>
      <c r="B1833" s="115" t="s">
        <v>87</v>
      </c>
      <c r="C1833" s="114" t="s">
        <v>1365</v>
      </c>
      <c r="D1833" s="110" t="s">
        <v>1364</v>
      </c>
      <c r="E1833" s="113" t="s">
        <v>144</v>
      </c>
      <c r="F1833" s="112">
        <v>161.863</v>
      </c>
      <c r="G1833" s="111"/>
      <c r="H1833" s="111"/>
      <c r="I1833" s="111">
        <f t="shared" ref="I1833" si="243">(G1833+H1833)*F1833</f>
        <v>0</v>
      </c>
      <c r="J1833" s="110" t="s">
        <v>5</v>
      </c>
    </row>
    <row r="1834" spans="1:10" x14ac:dyDescent="0.3">
      <c r="A1834" s="138"/>
      <c r="B1834" s="126" t="s">
        <v>93</v>
      </c>
      <c r="C1834" s="139" t="s">
        <v>5</v>
      </c>
      <c r="D1834" s="140" t="s">
        <v>1291</v>
      </c>
      <c r="E1834" s="138"/>
      <c r="F1834" s="139" t="s">
        <v>5</v>
      </c>
      <c r="G1834" s="138"/>
      <c r="H1834" s="138"/>
      <c r="I1834" s="138"/>
      <c r="J1834" s="138"/>
    </row>
    <row r="1835" spans="1:10" ht="54" x14ac:dyDescent="0.3">
      <c r="A1835" s="122"/>
      <c r="B1835" s="126" t="s">
        <v>93</v>
      </c>
      <c r="C1835" s="123" t="s">
        <v>5</v>
      </c>
      <c r="D1835" s="125" t="s">
        <v>1363</v>
      </c>
      <c r="E1835" s="122"/>
      <c r="F1835" s="124">
        <v>33.515999999999998</v>
      </c>
      <c r="G1835" s="122"/>
      <c r="H1835" s="122"/>
      <c r="I1835" s="122"/>
      <c r="J1835" s="122"/>
    </row>
    <row r="1836" spans="1:10" x14ac:dyDescent="0.3">
      <c r="A1836" s="122"/>
      <c r="B1836" s="126" t="s">
        <v>93</v>
      </c>
      <c r="C1836" s="123" t="s">
        <v>5</v>
      </c>
      <c r="D1836" s="125" t="s">
        <v>1362</v>
      </c>
      <c r="E1836" s="122"/>
      <c r="F1836" s="124">
        <v>18.224</v>
      </c>
      <c r="G1836" s="122"/>
      <c r="H1836" s="122"/>
      <c r="I1836" s="122"/>
      <c r="J1836" s="122"/>
    </row>
    <row r="1837" spans="1:10" x14ac:dyDescent="0.3">
      <c r="A1837" s="138"/>
      <c r="B1837" s="126" t="s">
        <v>93</v>
      </c>
      <c r="C1837" s="139" t="s">
        <v>5</v>
      </c>
      <c r="D1837" s="140" t="s">
        <v>1287</v>
      </c>
      <c r="E1837" s="138"/>
      <c r="F1837" s="139" t="s">
        <v>5</v>
      </c>
      <c r="G1837" s="138"/>
      <c r="H1837" s="138"/>
      <c r="I1837" s="138"/>
      <c r="J1837" s="138"/>
    </row>
    <row r="1838" spans="1:10" x14ac:dyDescent="0.3">
      <c r="A1838" s="122"/>
      <c r="B1838" s="126" t="s">
        <v>93</v>
      </c>
      <c r="C1838" s="123" t="s">
        <v>5</v>
      </c>
      <c r="D1838" s="125" t="s">
        <v>1361</v>
      </c>
      <c r="E1838" s="122"/>
      <c r="F1838" s="124">
        <v>6.6449999999999996</v>
      </c>
      <c r="G1838" s="122"/>
      <c r="H1838" s="122"/>
      <c r="I1838" s="122"/>
      <c r="J1838" s="122"/>
    </row>
    <row r="1839" spans="1:10" x14ac:dyDescent="0.3">
      <c r="A1839" s="138"/>
      <c r="B1839" s="126" t="s">
        <v>93</v>
      </c>
      <c r="C1839" s="139" t="s">
        <v>5</v>
      </c>
      <c r="D1839" s="140" t="s">
        <v>1285</v>
      </c>
      <c r="E1839" s="138"/>
      <c r="F1839" s="139" t="s">
        <v>5</v>
      </c>
      <c r="G1839" s="138"/>
      <c r="H1839" s="138"/>
      <c r="I1839" s="138"/>
      <c r="J1839" s="138"/>
    </row>
    <row r="1840" spans="1:10" x14ac:dyDescent="0.3">
      <c r="A1840" s="122"/>
      <c r="B1840" s="126" t="s">
        <v>93</v>
      </c>
      <c r="C1840" s="123" t="s">
        <v>5</v>
      </c>
      <c r="D1840" s="125" t="s">
        <v>1360</v>
      </c>
      <c r="E1840" s="122"/>
      <c r="F1840" s="124">
        <v>21.526</v>
      </c>
      <c r="G1840" s="122"/>
      <c r="H1840" s="122"/>
      <c r="I1840" s="122"/>
      <c r="J1840" s="122"/>
    </row>
    <row r="1841" spans="1:10" x14ac:dyDescent="0.3">
      <c r="A1841" s="138"/>
      <c r="B1841" s="126" t="s">
        <v>93</v>
      </c>
      <c r="C1841" s="139" t="s">
        <v>5</v>
      </c>
      <c r="D1841" s="140" t="s">
        <v>1283</v>
      </c>
      <c r="E1841" s="138"/>
      <c r="F1841" s="139" t="s">
        <v>5</v>
      </c>
      <c r="G1841" s="138"/>
      <c r="H1841" s="138"/>
      <c r="I1841" s="138"/>
      <c r="J1841" s="138"/>
    </row>
    <row r="1842" spans="1:10" x14ac:dyDescent="0.3">
      <c r="A1842" s="138"/>
      <c r="B1842" s="126" t="s">
        <v>93</v>
      </c>
      <c r="C1842" s="139" t="s">
        <v>5</v>
      </c>
      <c r="D1842" s="140" t="s">
        <v>1358</v>
      </c>
      <c r="E1842" s="138"/>
      <c r="F1842" s="139" t="s">
        <v>5</v>
      </c>
      <c r="G1842" s="138"/>
      <c r="H1842" s="138"/>
      <c r="I1842" s="138"/>
      <c r="J1842" s="138"/>
    </row>
    <row r="1843" spans="1:10" x14ac:dyDescent="0.3">
      <c r="A1843" s="138"/>
      <c r="B1843" s="126" t="s">
        <v>93</v>
      </c>
      <c r="C1843" s="139" t="s">
        <v>5</v>
      </c>
      <c r="D1843" s="140" t="s">
        <v>1281</v>
      </c>
      <c r="E1843" s="138"/>
      <c r="F1843" s="139" t="s">
        <v>5</v>
      </c>
      <c r="G1843" s="138"/>
      <c r="H1843" s="138"/>
      <c r="I1843" s="138"/>
      <c r="J1843" s="138"/>
    </row>
    <row r="1844" spans="1:10" ht="40.5" x14ac:dyDescent="0.3">
      <c r="A1844" s="122"/>
      <c r="B1844" s="126" t="s">
        <v>93</v>
      </c>
      <c r="C1844" s="123" t="s">
        <v>5</v>
      </c>
      <c r="D1844" s="125" t="s">
        <v>1359</v>
      </c>
      <c r="E1844" s="122"/>
      <c r="F1844" s="124">
        <v>53.756999999999998</v>
      </c>
      <c r="G1844" s="122"/>
      <c r="H1844" s="122"/>
      <c r="I1844" s="122"/>
      <c r="J1844" s="122"/>
    </row>
    <row r="1845" spans="1:10" x14ac:dyDescent="0.3">
      <c r="A1845" s="138"/>
      <c r="B1845" s="126" t="s">
        <v>93</v>
      </c>
      <c r="C1845" s="139" t="s">
        <v>5</v>
      </c>
      <c r="D1845" s="140" t="s">
        <v>1269</v>
      </c>
      <c r="E1845" s="138"/>
      <c r="F1845" s="139" t="s">
        <v>5</v>
      </c>
      <c r="G1845" s="138"/>
      <c r="H1845" s="138"/>
      <c r="I1845" s="138"/>
      <c r="J1845" s="138"/>
    </row>
    <row r="1846" spans="1:10" x14ac:dyDescent="0.3">
      <c r="A1846" s="138"/>
      <c r="B1846" s="126" t="s">
        <v>93</v>
      </c>
      <c r="C1846" s="139" t="s">
        <v>5</v>
      </c>
      <c r="D1846" s="140" t="s">
        <v>1358</v>
      </c>
      <c r="E1846" s="138"/>
      <c r="F1846" s="139" t="s">
        <v>5</v>
      </c>
      <c r="G1846" s="138"/>
      <c r="H1846" s="138"/>
      <c r="I1846" s="138"/>
      <c r="J1846" s="138"/>
    </row>
    <row r="1847" spans="1:10" x14ac:dyDescent="0.3">
      <c r="A1847" s="138"/>
      <c r="B1847" s="126" t="s">
        <v>93</v>
      </c>
      <c r="C1847" s="139" t="s">
        <v>5</v>
      </c>
      <c r="D1847" s="140" t="s">
        <v>1267</v>
      </c>
      <c r="E1847" s="138"/>
      <c r="F1847" s="139" t="s">
        <v>5</v>
      </c>
      <c r="G1847" s="138"/>
      <c r="H1847" s="138"/>
      <c r="I1847" s="138"/>
      <c r="J1847" s="138"/>
    </row>
    <row r="1848" spans="1:10" ht="27" x14ac:dyDescent="0.3">
      <c r="A1848" s="122"/>
      <c r="B1848" s="126" t="s">
        <v>93</v>
      </c>
      <c r="C1848" s="123" t="s">
        <v>5</v>
      </c>
      <c r="D1848" s="125" t="s">
        <v>1357</v>
      </c>
      <c r="E1848" s="122"/>
      <c r="F1848" s="124">
        <v>28.195</v>
      </c>
      <c r="G1848" s="122"/>
      <c r="H1848" s="122"/>
      <c r="I1848" s="122"/>
      <c r="J1848" s="122"/>
    </row>
    <row r="1849" spans="1:10" x14ac:dyDescent="0.3">
      <c r="A1849" s="116"/>
      <c r="B1849" s="121" t="s">
        <v>93</v>
      </c>
      <c r="C1849" s="120" t="s">
        <v>5</v>
      </c>
      <c r="D1849" s="119" t="s">
        <v>95</v>
      </c>
      <c r="E1849" s="116"/>
      <c r="F1849" s="118">
        <v>161.863</v>
      </c>
      <c r="G1849" s="116"/>
      <c r="H1849" s="116"/>
      <c r="I1849" s="116"/>
      <c r="J1849" s="116"/>
    </row>
    <row r="1850" spans="1:10" ht="27" x14ac:dyDescent="0.3">
      <c r="A1850" s="115" t="s">
        <v>295</v>
      </c>
      <c r="B1850" s="115" t="s">
        <v>87</v>
      </c>
      <c r="C1850" s="114" t="s">
        <v>1356</v>
      </c>
      <c r="D1850" s="110" t="s">
        <v>1355</v>
      </c>
      <c r="E1850" s="113" t="s">
        <v>223</v>
      </c>
      <c r="F1850" s="112">
        <v>2373.3980000000001</v>
      </c>
      <c r="G1850" s="111"/>
      <c r="H1850" s="111"/>
      <c r="I1850" s="111">
        <f t="shared" ref="I1850" si="244">(G1850+H1850)*F1850</f>
        <v>0</v>
      </c>
      <c r="J1850" s="110" t="s">
        <v>91</v>
      </c>
    </row>
    <row r="1851" spans="1:10" ht="15" x14ac:dyDescent="0.3">
      <c r="A1851" s="141"/>
      <c r="B1851" s="145" t="s">
        <v>69</v>
      </c>
      <c r="C1851" s="144" t="s">
        <v>1354</v>
      </c>
      <c r="D1851" s="144" t="s">
        <v>1353</v>
      </c>
      <c r="E1851" s="141"/>
      <c r="F1851" s="141"/>
      <c r="G1851" s="141"/>
      <c r="H1851" s="141"/>
      <c r="I1851" s="143">
        <f>SUM(I1852:I1858)</f>
        <v>0</v>
      </c>
      <c r="J1851" s="141"/>
    </row>
    <row r="1852" spans="1:10" ht="27" x14ac:dyDescent="0.3">
      <c r="A1852" s="115" t="s">
        <v>258</v>
      </c>
      <c r="B1852" s="115" t="s">
        <v>87</v>
      </c>
      <c r="C1852" s="114" t="s">
        <v>1352</v>
      </c>
      <c r="D1852" s="110" t="s">
        <v>1351</v>
      </c>
      <c r="E1852" s="113" t="s">
        <v>144</v>
      </c>
      <c r="F1852" s="112">
        <v>7.45</v>
      </c>
      <c r="G1852" s="111"/>
      <c r="H1852" s="111"/>
      <c r="I1852" s="111">
        <f t="shared" ref="I1852" si="245">(G1852+H1852)*F1852</f>
        <v>0</v>
      </c>
      <c r="J1852" s="110" t="s">
        <v>91</v>
      </c>
    </row>
    <row r="1853" spans="1:10" x14ac:dyDescent="0.3">
      <c r="A1853" s="122"/>
      <c r="B1853" s="126" t="s">
        <v>93</v>
      </c>
      <c r="C1853" s="123" t="s">
        <v>5</v>
      </c>
      <c r="D1853" s="125" t="s">
        <v>1350</v>
      </c>
      <c r="E1853" s="122"/>
      <c r="F1853" s="124">
        <v>7.45</v>
      </c>
      <c r="G1853" s="122"/>
      <c r="H1853" s="122"/>
      <c r="I1853" s="122"/>
      <c r="J1853" s="122"/>
    </row>
    <row r="1854" spans="1:10" x14ac:dyDescent="0.3">
      <c r="A1854" s="116"/>
      <c r="B1854" s="121" t="s">
        <v>93</v>
      </c>
      <c r="C1854" s="120" t="s">
        <v>5</v>
      </c>
      <c r="D1854" s="119" t="s">
        <v>95</v>
      </c>
      <c r="E1854" s="116"/>
      <c r="F1854" s="118">
        <v>7.45</v>
      </c>
      <c r="G1854" s="116"/>
      <c r="H1854" s="116"/>
      <c r="I1854" s="116"/>
      <c r="J1854" s="116"/>
    </row>
    <row r="1855" spans="1:10" x14ac:dyDescent="0.3">
      <c r="A1855" s="133" t="s">
        <v>226</v>
      </c>
      <c r="B1855" s="133" t="s">
        <v>150</v>
      </c>
      <c r="C1855" s="132" t="s">
        <v>1349</v>
      </c>
      <c r="D1855" s="127" t="s">
        <v>1348</v>
      </c>
      <c r="E1855" s="131" t="s">
        <v>144</v>
      </c>
      <c r="F1855" s="130">
        <v>9.6850000000000005</v>
      </c>
      <c r="G1855" s="128"/>
      <c r="H1855" s="129"/>
      <c r="I1855" s="128">
        <f t="shared" ref="I1855" si="246">(G1855+H1855)*F1855</f>
        <v>0</v>
      </c>
      <c r="J1855" s="127" t="s">
        <v>5</v>
      </c>
    </row>
    <row r="1856" spans="1:10" x14ac:dyDescent="0.3">
      <c r="A1856" s="122"/>
      <c r="B1856" s="126" t="s">
        <v>93</v>
      </c>
      <c r="C1856" s="123" t="s">
        <v>5</v>
      </c>
      <c r="D1856" s="125" t="s">
        <v>1347</v>
      </c>
      <c r="E1856" s="122"/>
      <c r="F1856" s="124">
        <v>9.6850000000000005</v>
      </c>
      <c r="G1856" s="122"/>
      <c r="H1856" s="122"/>
      <c r="I1856" s="122"/>
      <c r="J1856" s="122"/>
    </row>
    <row r="1857" spans="1:10" x14ac:dyDescent="0.3">
      <c r="A1857" s="116"/>
      <c r="B1857" s="121" t="s">
        <v>93</v>
      </c>
      <c r="C1857" s="120" t="s">
        <v>5</v>
      </c>
      <c r="D1857" s="119" t="s">
        <v>95</v>
      </c>
      <c r="E1857" s="116"/>
      <c r="F1857" s="118">
        <v>9.6850000000000005</v>
      </c>
      <c r="G1857" s="116"/>
      <c r="H1857" s="116"/>
      <c r="I1857" s="116"/>
      <c r="J1857" s="116"/>
    </row>
    <row r="1858" spans="1:10" ht="27" x14ac:dyDescent="0.3">
      <c r="A1858" s="115" t="s">
        <v>281</v>
      </c>
      <c r="B1858" s="115" t="s">
        <v>87</v>
      </c>
      <c r="C1858" s="114" t="s">
        <v>1346</v>
      </c>
      <c r="D1858" s="110" t="s">
        <v>1345</v>
      </c>
      <c r="E1858" s="113" t="s">
        <v>223</v>
      </c>
      <c r="F1858" s="112">
        <v>27.184999999999999</v>
      </c>
      <c r="G1858" s="111"/>
      <c r="H1858" s="111"/>
      <c r="I1858" s="111">
        <f t="shared" ref="I1858:I1860" si="247">(G1858+H1858)*F1858</f>
        <v>0</v>
      </c>
      <c r="J1858" s="110" t="s">
        <v>91</v>
      </c>
    </row>
    <row r="1859" spans="1:10" ht="15" x14ac:dyDescent="0.3">
      <c r="A1859" s="141"/>
      <c r="B1859" s="145" t="s">
        <v>69</v>
      </c>
      <c r="C1859" s="144" t="s">
        <v>1344</v>
      </c>
      <c r="D1859" s="144" t="s">
        <v>1343</v>
      </c>
      <c r="E1859" s="141"/>
      <c r="F1859" s="141"/>
      <c r="G1859" s="141"/>
      <c r="H1859" s="141"/>
      <c r="I1859" s="143">
        <f>SUM(I1860:I1868)</f>
        <v>0</v>
      </c>
      <c r="J1859" s="141"/>
    </row>
    <row r="1860" spans="1:10" ht="40.5" x14ac:dyDescent="0.3">
      <c r="A1860" s="115" t="s">
        <v>212</v>
      </c>
      <c r="B1860" s="115" t="s">
        <v>87</v>
      </c>
      <c r="C1860" s="114" t="s">
        <v>1342</v>
      </c>
      <c r="D1860" s="110" t="s">
        <v>1341</v>
      </c>
      <c r="E1860" s="113" t="s">
        <v>169</v>
      </c>
      <c r="F1860" s="112">
        <v>66.86</v>
      </c>
      <c r="G1860" s="111"/>
      <c r="H1860" s="111"/>
      <c r="I1860" s="111">
        <f t="shared" si="247"/>
        <v>0</v>
      </c>
      <c r="J1860" s="110" t="s">
        <v>5</v>
      </c>
    </row>
    <row r="1861" spans="1:10" x14ac:dyDescent="0.3">
      <c r="A1861" s="138"/>
      <c r="B1861" s="126" t="s">
        <v>93</v>
      </c>
      <c r="C1861" s="139" t="s">
        <v>5</v>
      </c>
      <c r="D1861" s="140" t="s">
        <v>1281</v>
      </c>
      <c r="E1861" s="138"/>
      <c r="F1861" s="139" t="s">
        <v>5</v>
      </c>
      <c r="G1861" s="138"/>
      <c r="H1861" s="138"/>
      <c r="I1861" s="138"/>
      <c r="J1861" s="138"/>
    </row>
    <row r="1862" spans="1:10" ht="27" x14ac:dyDescent="0.3">
      <c r="A1862" s="122"/>
      <c r="B1862" s="126" t="s">
        <v>93</v>
      </c>
      <c r="C1862" s="123" t="s">
        <v>5</v>
      </c>
      <c r="D1862" s="125" t="s">
        <v>1280</v>
      </c>
      <c r="E1862" s="122"/>
      <c r="F1862" s="124">
        <v>66.86</v>
      </c>
      <c r="G1862" s="122"/>
      <c r="H1862" s="122"/>
      <c r="I1862" s="122"/>
      <c r="J1862" s="122"/>
    </row>
    <row r="1863" spans="1:10" x14ac:dyDescent="0.3">
      <c r="A1863" s="116"/>
      <c r="B1863" s="121" t="s">
        <v>93</v>
      </c>
      <c r="C1863" s="120" t="s">
        <v>5</v>
      </c>
      <c r="D1863" s="119" t="s">
        <v>95</v>
      </c>
      <c r="E1863" s="116"/>
      <c r="F1863" s="118">
        <v>66.86</v>
      </c>
      <c r="G1863" s="116"/>
      <c r="H1863" s="116"/>
      <c r="I1863" s="116"/>
      <c r="J1863" s="116"/>
    </row>
    <row r="1864" spans="1:10" ht="40.5" x14ac:dyDescent="0.3">
      <c r="A1864" s="115" t="s">
        <v>11</v>
      </c>
      <c r="B1864" s="115" t="s">
        <v>87</v>
      </c>
      <c r="C1864" s="114" t="s">
        <v>1340</v>
      </c>
      <c r="D1864" s="110" t="s">
        <v>1339</v>
      </c>
      <c r="E1864" s="113" t="s">
        <v>169</v>
      </c>
      <c r="F1864" s="112">
        <v>79.89</v>
      </c>
      <c r="G1864" s="111"/>
      <c r="H1864" s="111"/>
      <c r="I1864" s="111">
        <f t="shared" ref="I1864" si="248">(G1864+H1864)*F1864</f>
        <v>0</v>
      </c>
      <c r="J1864" s="110" t="s">
        <v>5</v>
      </c>
    </row>
    <row r="1865" spans="1:10" x14ac:dyDescent="0.3">
      <c r="A1865" s="138"/>
      <c r="B1865" s="126" t="s">
        <v>93</v>
      </c>
      <c r="C1865" s="139" t="s">
        <v>5</v>
      </c>
      <c r="D1865" s="140" t="s">
        <v>1265</v>
      </c>
      <c r="E1865" s="138"/>
      <c r="F1865" s="139" t="s">
        <v>5</v>
      </c>
      <c r="G1865" s="138"/>
      <c r="H1865" s="138"/>
      <c r="I1865" s="138"/>
      <c r="J1865" s="138"/>
    </row>
    <row r="1866" spans="1:10" x14ac:dyDescent="0.3">
      <c r="A1866" s="122"/>
      <c r="B1866" s="126" t="s">
        <v>93</v>
      </c>
      <c r="C1866" s="123" t="s">
        <v>5</v>
      </c>
      <c r="D1866" s="125" t="s">
        <v>1264</v>
      </c>
      <c r="E1866" s="122"/>
      <c r="F1866" s="124">
        <v>79.89</v>
      </c>
      <c r="G1866" s="122"/>
      <c r="H1866" s="122"/>
      <c r="I1866" s="122"/>
      <c r="J1866" s="122"/>
    </row>
    <row r="1867" spans="1:10" x14ac:dyDescent="0.3">
      <c r="A1867" s="116"/>
      <c r="B1867" s="121" t="s">
        <v>93</v>
      </c>
      <c r="C1867" s="120" t="s">
        <v>5</v>
      </c>
      <c r="D1867" s="119" t="s">
        <v>95</v>
      </c>
      <c r="E1867" s="116"/>
      <c r="F1867" s="118">
        <v>79.89</v>
      </c>
      <c r="G1867" s="116"/>
      <c r="H1867" s="116"/>
      <c r="I1867" s="116"/>
      <c r="J1867" s="116"/>
    </row>
    <row r="1868" spans="1:10" ht="27" x14ac:dyDescent="0.3">
      <c r="A1868" s="115" t="s">
        <v>291</v>
      </c>
      <c r="B1868" s="115" t="s">
        <v>87</v>
      </c>
      <c r="C1868" s="114" t="s">
        <v>1338</v>
      </c>
      <c r="D1868" s="110" t="s">
        <v>1337</v>
      </c>
      <c r="E1868" s="113" t="s">
        <v>223</v>
      </c>
      <c r="F1868" s="112">
        <v>1146.7760000000001</v>
      </c>
      <c r="G1868" s="111"/>
      <c r="H1868" s="111"/>
      <c r="I1868" s="111">
        <f t="shared" ref="I1868" si="249">(G1868+H1868)*F1868</f>
        <v>0</v>
      </c>
      <c r="J1868" s="110" t="s">
        <v>91</v>
      </c>
    </row>
    <row r="1869" spans="1:10" ht="15" x14ac:dyDescent="0.3">
      <c r="A1869" s="141"/>
      <c r="B1869" s="145" t="s">
        <v>69</v>
      </c>
      <c r="C1869" s="144" t="s">
        <v>1336</v>
      </c>
      <c r="D1869" s="144" t="s">
        <v>1335</v>
      </c>
      <c r="E1869" s="141"/>
      <c r="F1869" s="141"/>
      <c r="G1869" s="141"/>
      <c r="H1869" s="141"/>
      <c r="I1869" s="143">
        <f>SUM(I1870:I1880)</f>
        <v>0</v>
      </c>
      <c r="J1869" s="141"/>
    </row>
    <row r="1870" spans="1:10" ht="54" x14ac:dyDescent="0.3">
      <c r="A1870" s="115" t="s">
        <v>149</v>
      </c>
      <c r="B1870" s="115" t="s">
        <v>87</v>
      </c>
      <c r="C1870" s="114" t="s">
        <v>1334</v>
      </c>
      <c r="D1870" s="110" t="s">
        <v>1333</v>
      </c>
      <c r="E1870" s="113" t="s">
        <v>169</v>
      </c>
      <c r="F1870" s="112">
        <v>131.79</v>
      </c>
      <c r="G1870" s="111"/>
      <c r="H1870" s="111"/>
      <c r="I1870" s="111">
        <f t="shared" ref="I1870" si="250">(G1870+H1870)*F1870</f>
        <v>0</v>
      </c>
      <c r="J1870" s="110" t="s">
        <v>5</v>
      </c>
    </row>
    <row r="1871" spans="1:10" x14ac:dyDescent="0.3">
      <c r="A1871" s="138"/>
      <c r="B1871" s="126" t="s">
        <v>93</v>
      </c>
      <c r="C1871" s="139" t="s">
        <v>5</v>
      </c>
      <c r="D1871" s="140" t="s">
        <v>1293</v>
      </c>
      <c r="E1871" s="138"/>
      <c r="F1871" s="139" t="s">
        <v>5</v>
      </c>
      <c r="G1871" s="138"/>
      <c r="H1871" s="138"/>
      <c r="I1871" s="138"/>
      <c r="J1871" s="138"/>
    </row>
    <row r="1872" spans="1:10" ht="27" x14ac:dyDescent="0.3">
      <c r="A1872" s="122"/>
      <c r="B1872" s="126" t="s">
        <v>93</v>
      </c>
      <c r="C1872" s="123" t="s">
        <v>5</v>
      </c>
      <c r="D1872" s="125" t="s">
        <v>1292</v>
      </c>
      <c r="E1872" s="122"/>
      <c r="F1872" s="124">
        <v>131.79</v>
      </c>
      <c r="G1872" s="122"/>
      <c r="H1872" s="122"/>
      <c r="I1872" s="122"/>
      <c r="J1872" s="122"/>
    </row>
    <row r="1873" spans="1:10" x14ac:dyDescent="0.3">
      <c r="A1873" s="116"/>
      <c r="B1873" s="121" t="s">
        <v>93</v>
      </c>
      <c r="C1873" s="120" t="s">
        <v>5</v>
      </c>
      <c r="D1873" s="119" t="s">
        <v>95</v>
      </c>
      <c r="E1873" s="116"/>
      <c r="F1873" s="118">
        <v>131.79</v>
      </c>
      <c r="G1873" s="116"/>
      <c r="H1873" s="116"/>
      <c r="I1873" s="116"/>
      <c r="J1873" s="116"/>
    </row>
    <row r="1874" spans="1:10" ht="27" x14ac:dyDescent="0.3">
      <c r="A1874" s="115" t="s">
        <v>203</v>
      </c>
      <c r="B1874" s="115" t="s">
        <v>87</v>
      </c>
      <c r="C1874" s="114" t="s">
        <v>1332</v>
      </c>
      <c r="D1874" s="110" t="s">
        <v>1331</v>
      </c>
      <c r="E1874" s="113" t="s">
        <v>169</v>
      </c>
      <c r="F1874" s="112">
        <v>34.957000000000001</v>
      </c>
      <c r="G1874" s="111"/>
      <c r="H1874" s="111"/>
      <c r="I1874" s="111">
        <f t="shared" ref="I1874" si="251">(G1874+H1874)*F1874</f>
        <v>0</v>
      </c>
      <c r="J1874" s="110" t="s">
        <v>5</v>
      </c>
    </row>
    <row r="1875" spans="1:10" x14ac:dyDescent="0.3">
      <c r="A1875" s="138"/>
      <c r="B1875" s="126" t="s">
        <v>93</v>
      </c>
      <c r="C1875" s="139" t="s">
        <v>5</v>
      </c>
      <c r="D1875" s="140" t="s">
        <v>1273</v>
      </c>
      <c r="E1875" s="138"/>
      <c r="F1875" s="139" t="s">
        <v>5</v>
      </c>
      <c r="G1875" s="138"/>
      <c r="H1875" s="138"/>
      <c r="I1875" s="138"/>
      <c r="J1875" s="138"/>
    </row>
    <row r="1876" spans="1:10" ht="27" x14ac:dyDescent="0.3">
      <c r="A1876" s="122"/>
      <c r="B1876" s="126" t="s">
        <v>93</v>
      </c>
      <c r="C1876" s="123" t="s">
        <v>5</v>
      </c>
      <c r="D1876" s="125" t="s">
        <v>1330</v>
      </c>
      <c r="E1876" s="122"/>
      <c r="F1876" s="124">
        <v>22.056999999999999</v>
      </c>
      <c r="G1876" s="122"/>
      <c r="H1876" s="122"/>
      <c r="I1876" s="122"/>
      <c r="J1876" s="122"/>
    </row>
    <row r="1877" spans="1:10" x14ac:dyDescent="0.3">
      <c r="A1877" s="138"/>
      <c r="B1877" s="126" t="s">
        <v>93</v>
      </c>
      <c r="C1877" s="139" t="s">
        <v>5</v>
      </c>
      <c r="D1877" s="140" t="s">
        <v>1271</v>
      </c>
      <c r="E1877" s="138"/>
      <c r="F1877" s="139" t="s">
        <v>5</v>
      </c>
      <c r="G1877" s="138"/>
      <c r="H1877" s="138"/>
      <c r="I1877" s="138"/>
      <c r="J1877" s="138"/>
    </row>
    <row r="1878" spans="1:10" x14ac:dyDescent="0.3">
      <c r="A1878" s="122"/>
      <c r="B1878" s="126" t="s">
        <v>93</v>
      </c>
      <c r="C1878" s="123" t="s">
        <v>5</v>
      </c>
      <c r="D1878" s="125" t="s">
        <v>1270</v>
      </c>
      <c r="E1878" s="122"/>
      <c r="F1878" s="124">
        <v>12.9</v>
      </c>
      <c r="G1878" s="122"/>
      <c r="H1878" s="122"/>
      <c r="I1878" s="122"/>
      <c r="J1878" s="122"/>
    </row>
    <row r="1879" spans="1:10" x14ac:dyDescent="0.3">
      <c r="A1879" s="116"/>
      <c r="B1879" s="121" t="s">
        <v>93</v>
      </c>
      <c r="C1879" s="120" t="s">
        <v>5</v>
      </c>
      <c r="D1879" s="119" t="s">
        <v>95</v>
      </c>
      <c r="E1879" s="116"/>
      <c r="F1879" s="118">
        <v>34.957000000000001</v>
      </c>
      <c r="G1879" s="116"/>
      <c r="H1879" s="116"/>
      <c r="I1879" s="116"/>
      <c r="J1879" s="116"/>
    </row>
    <row r="1880" spans="1:10" ht="27" x14ac:dyDescent="0.3">
      <c r="A1880" s="115" t="s">
        <v>287</v>
      </c>
      <c r="B1880" s="115" t="s">
        <v>87</v>
      </c>
      <c r="C1880" s="114" t="s">
        <v>1329</v>
      </c>
      <c r="D1880" s="110" t="s">
        <v>1328</v>
      </c>
      <c r="E1880" s="113" t="s">
        <v>223</v>
      </c>
      <c r="F1880" s="112">
        <v>1994.14</v>
      </c>
      <c r="G1880" s="111"/>
      <c r="H1880" s="111"/>
      <c r="I1880" s="111">
        <f t="shared" ref="I1880" si="252">(G1880+H1880)*F1880</f>
        <v>0</v>
      </c>
      <c r="J1880" s="110" t="s">
        <v>91</v>
      </c>
    </row>
    <row r="1881" spans="1:10" ht="15" x14ac:dyDescent="0.3">
      <c r="A1881" s="141"/>
      <c r="B1881" s="145" t="s">
        <v>69</v>
      </c>
      <c r="C1881" s="144" t="s">
        <v>1327</v>
      </c>
      <c r="D1881" s="144" t="s">
        <v>1326</v>
      </c>
      <c r="E1881" s="141"/>
      <c r="F1881" s="141"/>
      <c r="G1881" s="141"/>
      <c r="H1881" s="141"/>
      <c r="I1881" s="143">
        <f>SUM(I1882:I1914)</f>
        <v>0</v>
      </c>
      <c r="J1881" s="141"/>
    </row>
    <row r="1882" spans="1:10" ht="27" x14ac:dyDescent="0.3">
      <c r="A1882" s="115" t="s">
        <v>384</v>
      </c>
      <c r="B1882" s="115" t="s">
        <v>87</v>
      </c>
      <c r="C1882" s="114" t="s">
        <v>1325</v>
      </c>
      <c r="D1882" s="110" t="s">
        <v>1324</v>
      </c>
      <c r="E1882" s="113" t="s">
        <v>169</v>
      </c>
      <c r="F1882" s="112">
        <v>357.327</v>
      </c>
      <c r="G1882" s="111"/>
      <c r="H1882" s="111"/>
      <c r="I1882" s="111">
        <f t="shared" ref="I1882" si="253">(G1882+H1882)*F1882</f>
        <v>0</v>
      </c>
      <c r="J1882" s="110" t="s">
        <v>5</v>
      </c>
    </row>
    <row r="1883" spans="1:10" x14ac:dyDescent="0.3">
      <c r="A1883" s="138"/>
      <c r="B1883" s="126" t="s">
        <v>93</v>
      </c>
      <c r="C1883" s="139" t="s">
        <v>5</v>
      </c>
      <c r="D1883" s="140" t="s">
        <v>456</v>
      </c>
      <c r="E1883" s="138"/>
      <c r="F1883" s="139" t="s">
        <v>5</v>
      </c>
      <c r="G1883" s="138"/>
      <c r="H1883" s="138"/>
      <c r="I1883" s="138"/>
      <c r="J1883" s="138"/>
    </row>
    <row r="1884" spans="1:10" x14ac:dyDescent="0.3">
      <c r="A1884" s="122"/>
      <c r="B1884" s="126" t="s">
        <v>93</v>
      </c>
      <c r="C1884" s="123" t="s">
        <v>5</v>
      </c>
      <c r="D1884" s="125" t="s">
        <v>1323</v>
      </c>
      <c r="E1884" s="122"/>
      <c r="F1884" s="124">
        <v>6.66</v>
      </c>
      <c r="G1884" s="122"/>
      <c r="H1884" s="122"/>
      <c r="I1884" s="122"/>
      <c r="J1884" s="122"/>
    </row>
    <row r="1885" spans="1:10" x14ac:dyDescent="0.3">
      <c r="A1885" s="122"/>
      <c r="B1885" s="126" t="s">
        <v>93</v>
      </c>
      <c r="C1885" s="123" t="s">
        <v>5</v>
      </c>
      <c r="D1885" s="125" t="s">
        <v>1322</v>
      </c>
      <c r="E1885" s="122"/>
      <c r="F1885" s="124">
        <v>9.0399999999999991</v>
      </c>
      <c r="G1885" s="122"/>
      <c r="H1885" s="122"/>
      <c r="I1885" s="122"/>
      <c r="J1885" s="122"/>
    </row>
    <row r="1886" spans="1:10" x14ac:dyDescent="0.3">
      <c r="A1886" s="122"/>
      <c r="B1886" s="126" t="s">
        <v>93</v>
      </c>
      <c r="C1886" s="123" t="s">
        <v>5</v>
      </c>
      <c r="D1886" s="125" t="s">
        <v>1321</v>
      </c>
      <c r="E1886" s="122"/>
      <c r="F1886" s="124">
        <v>3.74</v>
      </c>
      <c r="G1886" s="122"/>
      <c r="H1886" s="122"/>
      <c r="I1886" s="122"/>
      <c r="J1886" s="122"/>
    </row>
    <row r="1887" spans="1:10" x14ac:dyDescent="0.3">
      <c r="A1887" s="122"/>
      <c r="B1887" s="126" t="s">
        <v>93</v>
      </c>
      <c r="C1887" s="123" t="s">
        <v>5</v>
      </c>
      <c r="D1887" s="125" t="s">
        <v>1320</v>
      </c>
      <c r="E1887" s="122"/>
      <c r="F1887" s="124">
        <v>6.7240000000000002</v>
      </c>
      <c r="G1887" s="122"/>
      <c r="H1887" s="122"/>
      <c r="I1887" s="122"/>
      <c r="J1887" s="122"/>
    </row>
    <row r="1888" spans="1:10" x14ac:dyDescent="0.3">
      <c r="A1888" s="122"/>
      <c r="B1888" s="126" t="s">
        <v>93</v>
      </c>
      <c r="C1888" s="123" t="s">
        <v>5</v>
      </c>
      <c r="D1888" s="125" t="s">
        <v>1319</v>
      </c>
      <c r="E1888" s="122"/>
      <c r="F1888" s="124">
        <v>21.08</v>
      </c>
      <c r="G1888" s="122"/>
      <c r="H1888" s="122"/>
      <c r="I1888" s="122"/>
      <c r="J1888" s="122"/>
    </row>
    <row r="1889" spans="1:10" x14ac:dyDescent="0.3">
      <c r="A1889" s="122"/>
      <c r="B1889" s="126" t="s">
        <v>93</v>
      </c>
      <c r="C1889" s="123" t="s">
        <v>5</v>
      </c>
      <c r="D1889" s="125" t="s">
        <v>1318</v>
      </c>
      <c r="E1889" s="122"/>
      <c r="F1889" s="124">
        <v>23.98</v>
      </c>
      <c r="G1889" s="122"/>
      <c r="H1889" s="122"/>
      <c r="I1889" s="122"/>
      <c r="J1889" s="122"/>
    </row>
    <row r="1890" spans="1:10" x14ac:dyDescent="0.3">
      <c r="A1890" s="122"/>
      <c r="B1890" s="126" t="s">
        <v>93</v>
      </c>
      <c r="C1890" s="123" t="s">
        <v>5</v>
      </c>
      <c r="D1890" s="125" t="s">
        <v>1317</v>
      </c>
      <c r="E1890" s="122"/>
      <c r="F1890" s="124">
        <v>19.420000000000002</v>
      </c>
      <c r="G1890" s="122"/>
      <c r="H1890" s="122"/>
      <c r="I1890" s="122"/>
      <c r="J1890" s="122"/>
    </row>
    <row r="1891" spans="1:10" x14ac:dyDescent="0.3">
      <c r="A1891" s="122"/>
      <c r="B1891" s="126" t="s">
        <v>93</v>
      </c>
      <c r="C1891" s="123" t="s">
        <v>5</v>
      </c>
      <c r="D1891" s="125" t="s">
        <v>1316</v>
      </c>
      <c r="E1891" s="122"/>
      <c r="F1891" s="124">
        <v>13.98</v>
      </c>
      <c r="G1891" s="122"/>
      <c r="H1891" s="122"/>
      <c r="I1891" s="122"/>
      <c r="J1891" s="122"/>
    </row>
    <row r="1892" spans="1:10" ht="27" x14ac:dyDescent="0.3">
      <c r="A1892" s="122"/>
      <c r="B1892" s="126" t="s">
        <v>93</v>
      </c>
      <c r="C1892" s="123" t="s">
        <v>5</v>
      </c>
      <c r="D1892" s="125" t="s">
        <v>1315</v>
      </c>
      <c r="E1892" s="122"/>
      <c r="F1892" s="124">
        <v>29.11</v>
      </c>
      <c r="G1892" s="122"/>
      <c r="H1892" s="122"/>
      <c r="I1892" s="122"/>
      <c r="J1892" s="122"/>
    </row>
    <row r="1893" spans="1:10" x14ac:dyDescent="0.3">
      <c r="A1893" s="122"/>
      <c r="B1893" s="126" t="s">
        <v>93</v>
      </c>
      <c r="C1893" s="123" t="s">
        <v>5</v>
      </c>
      <c r="D1893" s="125" t="s">
        <v>1314</v>
      </c>
      <c r="E1893" s="122"/>
      <c r="F1893" s="124">
        <v>12.9</v>
      </c>
      <c r="G1893" s="122"/>
      <c r="H1893" s="122"/>
      <c r="I1893" s="122"/>
      <c r="J1893" s="122"/>
    </row>
    <row r="1894" spans="1:10" x14ac:dyDescent="0.3">
      <c r="A1894" s="122"/>
      <c r="B1894" s="126" t="s">
        <v>93</v>
      </c>
      <c r="C1894" s="123" t="s">
        <v>5</v>
      </c>
      <c r="D1894" s="125" t="s">
        <v>1313</v>
      </c>
      <c r="E1894" s="122"/>
      <c r="F1894" s="124">
        <v>13.7</v>
      </c>
      <c r="G1894" s="122"/>
      <c r="H1894" s="122"/>
      <c r="I1894" s="122"/>
      <c r="J1894" s="122"/>
    </row>
    <row r="1895" spans="1:10" x14ac:dyDescent="0.3">
      <c r="A1895" s="122"/>
      <c r="B1895" s="126" t="s">
        <v>93</v>
      </c>
      <c r="C1895" s="123" t="s">
        <v>5</v>
      </c>
      <c r="D1895" s="125" t="s">
        <v>1312</v>
      </c>
      <c r="E1895" s="122"/>
      <c r="F1895" s="124">
        <v>26.93</v>
      </c>
      <c r="G1895" s="122"/>
      <c r="H1895" s="122"/>
      <c r="I1895" s="122"/>
      <c r="J1895" s="122"/>
    </row>
    <row r="1896" spans="1:10" x14ac:dyDescent="0.3">
      <c r="A1896" s="122"/>
      <c r="B1896" s="126" t="s">
        <v>93</v>
      </c>
      <c r="C1896" s="123" t="s">
        <v>5</v>
      </c>
      <c r="D1896" s="125" t="s">
        <v>1311</v>
      </c>
      <c r="E1896" s="122"/>
      <c r="F1896" s="124">
        <v>12.254</v>
      </c>
      <c r="G1896" s="122"/>
      <c r="H1896" s="122"/>
      <c r="I1896" s="122"/>
      <c r="J1896" s="122"/>
    </row>
    <row r="1897" spans="1:10" x14ac:dyDescent="0.3">
      <c r="A1897" s="122"/>
      <c r="B1897" s="126" t="s">
        <v>93</v>
      </c>
      <c r="C1897" s="123" t="s">
        <v>5</v>
      </c>
      <c r="D1897" s="125" t="s">
        <v>1310</v>
      </c>
      <c r="E1897" s="122"/>
      <c r="F1897" s="124">
        <v>6.2</v>
      </c>
      <c r="G1897" s="122"/>
      <c r="H1897" s="122"/>
      <c r="I1897" s="122"/>
      <c r="J1897" s="122"/>
    </row>
    <row r="1898" spans="1:10" x14ac:dyDescent="0.3">
      <c r="A1898" s="122"/>
      <c r="B1898" s="126" t="s">
        <v>93</v>
      </c>
      <c r="C1898" s="123" t="s">
        <v>5</v>
      </c>
      <c r="D1898" s="125" t="s">
        <v>1309</v>
      </c>
      <c r="E1898" s="122"/>
      <c r="F1898" s="124">
        <v>21.88</v>
      </c>
      <c r="G1898" s="122"/>
      <c r="H1898" s="122"/>
      <c r="I1898" s="122"/>
      <c r="J1898" s="122"/>
    </row>
    <row r="1899" spans="1:10" x14ac:dyDescent="0.3">
      <c r="A1899" s="148"/>
      <c r="B1899" s="126" t="s">
        <v>93</v>
      </c>
      <c r="C1899" s="149" t="s">
        <v>5</v>
      </c>
      <c r="D1899" s="151" t="s">
        <v>547</v>
      </c>
      <c r="E1899" s="148"/>
      <c r="F1899" s="150">
        <v>227.59800000000001</v>
      </c>
      <c r="G1899" s="148"/>
      <c r="H1899" s="148"/>
      <c r="I1899" s="148"/>
      <c r="J1899" s="148"/>
    </row>
    <row r="1900" spans="1:10" x14ac:dyDescent="0.3">
      <c r="A1900" s="138"/>
      <c r="B1900" s="126" t="s">
        <v>93</v>
      </c>
      <c r="C1900" s="139" t="s">
        <v>5</v>
      </c>
      <c r="D1900" s="140" t="s">
        <v>322</v>
      </c>
      <c r="E1900" s="138"/>
      <c r="F1900" s="139" t="s">
        <v>5</v>
      </c>
      <c r="G1900" s="138"/>
      <c r="H1900" s="138"/>
      <c r="I1900" s="138"/>
      <c r="J1900" s="138"/>
    </row>
    <row r="1901" spans="1:10" x14ac:dyDescent="0.3">
      <c r="A1901" s="122"/>
      <c r="B1901" s="126" t="s">
        <v>93</v>
      </c>
      <c r="C1901" s="123" t="s">
        <v>5</v>
      </c>
      <c r="D1901" s="125" t="s">
        <v>1308</v>
      </c>
      <c r="E1901" s="122"/>
      <c r="F1901" s="124">
        <v>7.58</v>
      </c>
      <c r="G1901" s="122"/>
      <c r="H1901" s="122"/>
      <c r="I1901" s="122"/>
      <c r="J1901" s="122"/>
    </row>
    <row r="1902" spans="1:10" x14ac:dyDescent="0.3">
      <c r="A1902" s="122"/>
      <c r="B1902" s="126" t="s">
        <v>93</v>
      </c>
      <c r="C1902" s="123" t="s">
        <v>5</v>
      </c>
      <c r="D1902" s="125" t="s">
        <v>1307</v>
      </c>
      <c r="E1902" s="122"/>
      <c r="F1902" s="124">
        <v>25.738</v>
      </c>
      <c r="G1902" s="122"/>
      <c r="H1902" s="122"/>
      <c r="I1902" s="122"/>
      <c r="J1902" s="122"/>
    </row>
    <row r="1903" spans="1:10" x14ac:dyDescent="0.3">
      <c r="A1903" s="122"/>
      <c r="B1903" s="126" t="s">
        <v>93</v>
      </c>
      <c r="C1903" s="123" t="s">
        <v>5</v>
      </c>
      <c r="D1903" s="125" t="s">
        <v>1306</v>
      </c>
      <c r="E1903" s="122"/>
      <c r="F1903" s="124">
        <v>3.36</v>
      </c>
      <c r="G1903" s="122"/>
      <c r="H1903" s="122"/>
      <c r="I1903" s="122"/>
      <c r="J1903" s="122"/>
    </row>
    <row r="1904" spans="1:10" x14ac:dyDescent="0.3">
      <c r="A1904" s="122"/>
      <c r="B1904" s="126" t="s">
        <v>93</v>
      </c>
      <c r="C1904" s="123" t="s">
        <v>5</v>
      </c>
      <c r="D1904" s="125" t="s">
        <v>1305</v>
      </c>
      <c r="E1904" s="122"/>
      <c r="F1904" s="124">
        <v>6.17</v>
      </c>
      <c r="G1904" s="122"/>
      <c r="H1904" s="122"/>
      <c r="I1904" s="122"/>
      <c r="J1904" s="122"/>
    </row>
    <row r="1905" spans="1:10" x14ac:dyDescent="0.3">
      <c r="A1905" s="122"/>
      <c r="B1905" s="126" t="s">
        <v>93</v>
      </c>
      <c r="C1905" s="123" t="s">
        <v>5</v>
      </c>
      <c r="D1905" s="125" t="s">
        <v>1304</v>
      </c>
      <c r="E1905" s="122"/>
      <c r="F1905" s="124">
        <v>12.375</v>
      </c>
      <c r="G1905" s="122"/>
      <c r="H1905" s="122"/>
      <c r="I1905" s="122"/>
      <c r="J1905" s="122"/>
    </row>
    <row r="1906" spans="1:10" x14ac:dyDescent="0.3">
      <c r="A1906" s="122"/>
      <c r="B1906" s="126" t="s">
        <v>93</v>
      </c>
      <c r="C1906" s="123" t="s">
        <v>5</v>
      </c>
      <c r="D1906" s="125" t="s">
        <v>1303</v>
      </c>
      <c r="E1906" s="122"/>
      <c r="F1906" s="124">
        <v>2.258</v>
      </c>
      <c r="G1906" s="122"/>
      <c r="H1906" s="122"/>
      <c r="I1906" s="122"/>
      <c r="J1906" s="122"/>
    </row>
    <row r="1907" spans="1:10" x14ac:dyDescent="0.3">
      <c r="A1907" s="122"/>
      <c r="B1907" s="126" t="s">
        <v>93</v>
      </c>
      <c r="C1907" s="123" t="s">
        <v>5</v>
      </c>
      <c r="D1907" s="125" t="s">
        <v>1302</v>
      </c>
      <c r="E1907" s="122"/>
      <c r="F1907" s="124">
        <v>13.2</v>
      </c>
      <c r="G1907" s="122"/>
      <c r="H1907" s="122"/>
      <c r="I1907" s="122"/>
      <c r="J1907" s="122"/>
    </row>
    <row r="1908" spans="1:10" x14ac:dyDescent="0.3">
      <c r="A1908" s="148"/>
      <c r="B1908" s="126" t="s">
        <v>93</v>
      </c>
      <c r="C1908" s="149" t="s">
        <v>5</v>
      </c>
      <c r="D1908" s="151" t="s">
        <v>413</v>
      </c>
      <c r="E1908" s="148"/>
      <c r="F1908" s="150">
        <v>70.680999999999997</v>
      </c>
      <c r="G1908" s="148"/>
      <c r="H1908" s="148"/>
      <c r="I1908" s="148"/>
      <c r="J1908" s="148"/>
    </row>
    <row r="1909" spans="1:10" x14ac:dyDescent="0.3">
      <c r="A1909" s="138"/>
      <c r="B1909" s="126" t="s">
        <v>93</v>
      </c>
      <c r="C1909" s="139" t="s">
        <v>5</v>
      </c>
      <c r="D1909" s="140" t="s">
        <v>343</v>
      </c>
      <c r="E1909" s="138"/>
      <c r="F1909" s="139" t="s">
        <v>5</v>
      </c>
      <c r="G1909" s="138"/>
      <c r="H1909" s="138"/>
      <c r="I1909" s="138"/>
      <c r="J1909" s="138"/>
    </row>
    <row r="1910" spans="1:10" x14ac:dyDescent="0.3">
      <c r="A1910" s="122"/>
      <c r="B1910" s="126" t="s">
        <v>93</v>
      </c>
      <c r="C1910" s="123" t="s">
        <v>5</v>
      </c>
      <c r="D1910" s="125" t="s">
        <v>1301</v>
      </c>
      <c r="E1910" s="122"/>
      <c r="F1910" s="124">
        <v>6.5780000000000003</v>
      </c>
      <c r="G1910" s="122"/>
      <c r="H1910" s="122"/>
      <c r="I1910" s="122"/>
      <c r="J1910" s="122"/>
    </row>
    <row r="1911" spans="1:10" ht="40.5" x14ac:dyDescent="0.3">
      <c r="A1911" s="122"/>
      <c r="B1911" s="126" t="s">
        <v>93</v>
      </c>
      <c r="C1911" s="123" t="s">
        <v>5</v>
      </c>
      <c r="D1911" s="125" t="s">
        <v>1300</v>
      </c>
      <c r="E1911" s="122"/>
      <c r="F1911" s="124">
        <v>52.47</v>
      </c>
      <c r="G1911" s="122"/>
      <c r="H1911" s="122"/>
      <c r="I1911" s="122"/>
      <c r="J1911" s="122"/>
    </row>
    <row r="1912" spans="1:10" x14ac:dyDescent="0.3">
      <c r="A1912" s="148"/>
      <c r="B1912" s="126" t="s">
        <v>93</v>
      </c>
      <c r="C1912" s="149" t="s">
        <v>5</v>
      </c>
      <c r="D1912" s="151" t="s">
        <v>559</v>
      </c>
      <c r="E1912" s="148"/>
      <c r="F1912" s="150">
        <v>59.048000000000002</v>
      </c>
      <c r="G1912" s="148"/>
      <c r="H1912" s="148"/>
      <c r="I1912" s="148"/>
      <c r="J1912" s="148"/>
    </row>
    <row r="1913" spans="1:10" x14ac:dyDescent="0.3">
      <c r="A1913" s="116"/>
      <c r="B1913" s="121" t="s">
        <v>93</v>
      </c>
      <c r="C1913" s="120" t="s">
        <v>5</v>
      </c>
      <c r="D1913" s="119" t="s">
        <v>95</v>
      </c>
      <c r="E1913" s="116"/>
      <c r="F1913" s="118">
        <v>357.327</v>
      </c>
      <c r="G1913" s="116"/>
      <c r="H1913" s="116"/>
      <c r="I1913" s="116"/>
      <c r="J1913" s="116"/>
    </row>
    <row r="1914" spans="1:10" ht="27" x14ac:dyDescent="0.3">
      <c r="A1914" s="115" t="s">
        <v>284</v>
      </c>
      <c r="B1914" s="115" t="s">
        <v>87</v>
      </c>
      <c r="C1914" s="114" t="s">
        <v>1299</v>
      </c>
      <c r="D1914" s="110" t="s">
        <v>1298</v>
      </c>
      <c r="E1914" s="113" t="s">
        <v>223</v>
      </c>
      <c r="F1914" s="112">
        <v>2933.2260000000001</v>
      </c>
      <c r="G1914" s="111"/>
      <c r="H1914" s="111"/>
      <c r="I1914" s="111">
        <f t="shared" ref="I1914" si="254">(G1914+H1914)*F1914</f>
        <v>0</v>
      </c>
      <c r="J1914" s="110" t="s">
        <v>91</v>
      </c>
    </row>
    <row r="1915" spans="1:10" ht="15" x14ac:dyDescent="0.3">
      <c r="A1915" s="141"/>
      <c r="B1915" s="145" t="s">
        <v>69</v>
      </c>
      <c r="C1915" s="144" t="s">
        <v>1297</v>
      </c>
      <c r="D1915" s="144" t="s">
        <v>1296</v>
      </c>
      <c r="E1915" s="141"/>
      <c r="F1915" s="141"/>
      <c r="G1915" s="141"/>
      <c r="H1915" s="141"/>
      <c r="I1915" s="143">
        <f>SUM(I1916:I1961)</f>
        <v>0</v>
      </c>
      <c r="J1915" s="141"/>
    </row>
    <row r="1916" spans="1:10" ht="40.5" x14ac:dyDescent="0.3">
      <c r="A1916" s="115" t="s">
        <v>96</v>
      </c>
      <c r="B1916" s="115" t="s">
        <v>87</v>
      </c>
      <c r="C1916" s="114" t="s">
        <v>1295</v>
      </c>
      <c r="D1916" s="110" t="s">
        <v>1294</v>
      </c>
      <c r="E1916" s="113" t="s">
        <v>169</v>
      </c>
      <c r="F1916" s="112">
        <v>560.50300000000004</v>
      </c>
      <c r="G1916" s="111"/>
      <c r="H1916" s="111"/>
      <c r="I1916" s="111">
        <f t="shared" ref="I1916" si="255">(G1916+H1916)*F1916</f>
        <v>0</v>
      </c>
      <c r="J1916" s="110" t="s">
        <v>91</v>
      </c>
    </row>
    <row r="1917" spans="1:10" x14ac:dyDescent="0.3">
      <c r="A1917" s="138"/>
      <c r="B1917" s="126" t="s">
        <v>93</v>
      </c>
      <c r="C1917" s="139" t="s">
        <v>5</v>
      </c>
      <c r="D1917" s="140" t="s">
        <v>1293</v>
      </c>
      <c r="E1917" s="138"/>
      <c r="F1917" s="139" t="s">
        <v>5</v>
      </c>
      <c r="G1917" s="138"/>
      <c r="H1917" s="138"/>
      <c r="I1917" s="138"/>
      <c r="J1917" s="138"/>
    </row>
    <row r="1918" spans="1:10" ht="27" x14ac:dyDescent="0.3">
      <c r="A1918" s="122"/>
      <c r="B1918" s="126" t="s">
        <v>93</v>
      </c>
      <c r="C1918" s="123" t="s">
        <v>5</v>
      </c>
      <c r="D1918" s="125" t="s">
        <v>1292</v>
      </c>
      <c r="E1918" s="122"/>
      <c r="F1918" s="124">
        <v>131.79</v>
      </c>
      <c r="G1918" s="122"/>
      <c r="H1918" s="122"/>
      <c r="I1918" s="122"/>
      <c r="J1918" s="122"/>
    </row>
    <row r="1919" spans="1:10" x14ac:dyDescent="0.3">
      <c r="A1919" s="138"/>
      <c r="B1919" s="126" t="s">
        <v>93</v>
      </c>
      <c r="C1919" s="139" t="s">
        <v>5</v>
      </c>
      <c r="D1919" s="140" t="s">
        <v>1291</v>
      </c>
      <c r="E1919" s="138"/>
      <c r="F1919" s="139" t="s">
        <v>5</v>
      </c>
      <c r="G1919" s="138"/>
      <c r="H1919" s="138"/>
      <c r="I1919" s="138"/>
      <c r="J1919" s="138"/>
    </row>
    <row r="1920" spans="1:10" x14ac:dyDescent="0.3">
      <c r="A1920" s="122"/>
      <c r="B1920" s="126" t="s">
        <v>93</v>
      </c>
      <c r="C1920" s="123" t="s">
        <v>5</v>
      </c>
      <c r="D1920" s="125" t="s">
        <v>1290</v>
      </c>
      <c r="E1920" s="122"/>
      <c r="F1920" s="124">
        <v>38.241999999999997</v>
      </c>
      <c r="G1920" s="122"/>
      <c r="H1920" s="122"/>
      <c r="I1920" s="122"/>
      <c r="J1920" s="122"/>
    </row>
    <row r="1921" spans="1:10" x14ac:dyDescent="0.3">
      <c r="A1921" s="138"/>
      <c r="B1921" s="126" t="s">
        <v>93</v>
      </c>
      <c r="C1921" s="139" t="s">
        <v>5</v>
      </c>
      <c r="D1921" s="140" t="s">
        <v>1259</v>
      </c>
      <c r="E1921" s="138"/>
      <c r="F1921" s="139" t="s">
        <v>5</v>
      </c>
      <c r="G1921" s="138"/>
      <c r="H1921" s="138"/>
      <c r="I1921" s="138"/>
      <c r="J1921" s="138"/>
    </row>
    <row r="1922" spans="1:10" x14ac:dyDescent="0.3">
      <c r="A1922" s="122"/>
      <c r="B1922" s="126" t="s">
        <v>93</v>
      </c>
      <c r="C1922" s="123" t="s">
        <v>5</v>
      </c>
      <c r="D1922" s="125" t="s">
        <v>1258</v>
      </c>
      <c r="E1922" s="122"/>
      <c r="F1922" s="124">
        <v>28.77</v>
      </c>
      <c r="G1922" s="122"/>
      <c r="H1922" s="122"/>
      <c r="I1922" s="122"/>
      <c r="J1922" s="122"/>
    </row>
    <row r="1923" spans="1:10" x14ac:dyDescent="0.3">
      <c r="A1923" s="138"/>
      <c r="B1923" s="126" t="s">
        <v>93</v>
      </c>
      <c r="C1923" s="139" t="s">
        <v>5</v>
      </c>
      <c r="D1923" s="140" t="s">
        <v>1289</v>
      </c>
      <c r="E1923" s="138"/>
      <c r="F1923" s="139" t="s">
        <v>5</v>
      </c>
      <c r="G1923" s="138"/>
      <c r="H1923" s="138"/>
      <c r="I1923" s="138"/>
      <c r="J1923" s="138"/>
    </row>
    <row r="1924" spans="1:10" x14ac:dyDescent="0.3">
      <c r="A1924" s="122"/>
      <c r="B1924" s="126" t="s">
        <v>93</v>
      </c>
      <c r="C1924" s="123" t="s">
        <v>5</v>
      </c>
      <c r="D1924" s="125" t="s">
        <v>1288</v>
      </c>
      <c r="E1924" s="122"/>
      <c r="F1924" s="124">
        <v>1</v>
      </c>
      <c r="G1924" s="122"/>
      <c r="H1924" s="122"/>
      <c r="I1924" s="122"/>
      <c r="J1924" s="122"/>
    </row>
    <row r="1925" spans="1:10" x14ac:dyDescent="0.3">
      <c r="A1925" s="138"/>
      <c r="B1925" s="126" t="s">
        <v>93</v>
      </c>
      <c r="C1925" s="139" t="s">
        <v>5</v>
      </c>
      <c r="D1925" s="140" t="s">
        <v>1287</v>
      </c>
      <c r="E1925" s="138"/>
      <c r="F1925" s="139" t="s">
        <v>5</v>
      </c>
      <c r="G1925" s="138"/>
      <c r="H1925" s="138"/>
      <c r="I1925" s="138"/>
      <c r="J1925" s="138"/>
    </row>
    <row r="1926" spans="1:10" x14ac:dyDescent="0.3">
      <c r="A1926" s="122"/>
      <c r="B1926" s="126" t="s">
        <v>93</v>
      </c>
      <c r="C1926" s="123" t="s">
        <v>5</v>
      </c>
      <c r="D1926" s="125" t="s">
        <v>1286</v>
      </c>
      <c r="E1926" s="122"/>
      <c r="F1926" s="124">
        <v>8.83</v>
      </c>
      <c r="G1926" s="122"/>
      <c r="H1926" s="122"/>
      <c r="I1926" s="122"/>
      <c r="J1926" s="122"/>
    </row>
    <row r="1927" spans="1:10" x14ac:dyDescent="0.3">
      <c r="A1927" s="138"/>
      <c r="B1927" s="126" t="s">
        <v>93</v>
      </c>
      <c r="C1927" s="139" t="s">
        <v>5</v>
      </c>
      <c r="D1927" s="140" t="s">
        <v>1255</v>
      </c>
      <c r="E1927" s="138"/>
      <c r="F1927" s="139" t="s">
        <v>5</v>
      </c>
      <c r="G1927" s="138"/>
      <c r="H1927" s="138"/>
      <c r="I1927" s="138"/>
      <c r="J1927" s="138"/>
    </row>
    <row r="1928" spans="1:10" x14ac:dyDescent="0.3">
      <c r="A1928" s="122"/>
      <c r="B1928" s="126" t="s">
        <v>93</v>
      </c>
      <c r="C1928" s="123" t="s">
        <v>5</v>
      </c>
      <c r="D1928" s="125" t="s">
        <v>1254</v>
      </c>
      <c r="E1928" s="122"/>
      <c r="F1928" s="124">
        <v>2.61</v>
      </c>
      <c r="G1928" s="122"/>
      <c r="H1928" s="122"/>
      <c r="I1928" s="122"/>
      <c r="J1928" s="122"/>
    </row>
    <row r="1929" spans="1:10" x14ac:dyDescent="0.3">
      <c r="A1929" s="138"/>
      <c r="B1929" s="126" t="s">
        <v>93</v>
      </c>
      <c r="C1929" s="139" t="s">
        <v>5</v>
      </c>
      <c r="D1929" s="140" t="s">
        <v>1285</v>
      </c>
      <c r="E1929" s="138"/>
      <c r="F1929" s="139" t="s">
        <v>5</v>
      </c>
      <c r="G1929" s="138"/>
      <c r="H1929" s="138"/>
      <c r="I1929" s="138"/>
      <c r="J1929" s="138"/>
    </row>
    <row r="1930" spans="1:10" x14ac:dyDescent="0.3">
      <c r="A1930" s="122"/>
      <c r="B1930" s="126" t="s">
        <v>93</v>
      </c>
      <c r="C1930" s="123" t="s">
        <v>5</v>
      </c>
      <c r="D1930" s="125" t="s">
        <v>1284</v>
      </c>
      <c r="E1930" s="122"/>
      <c r="F1930" s="124">
        <v>4.1500000000000004</v>
      </c>
      <c r="G1930" s="122"/>
      <c r="H1930" s="122"/>
      <c r="I1930" s="122"/>
      <c r="J1930" s="122"/>
    </row>
    <row r="1931" spans="1:10" x14ac:dyDescent="0.3">
      <c r="A1931" s="148"/>
      <c r="B1931" s="126" t="s">
        <v>93</v>
      </c>
      <c r="C1931" s="149" t="s">
        <v>5</v>
      </c>
      <c r="D1931" s="151" t="s">
        <v>547</v>
      </c>
      <c r="E1931" s="148"/>
      <c r="F1931" s="150">
        <v>215.392</v>
      </c>
      <c r="G1931" s="148"/>
      <c r="H1931" s="148"/>
      <c r="I1931" s="148"/>
      <c r="J1931" s="148"/>
    </row>
    <row r="1932" spans="1:10" x14ac:dyDescent="0.3">
      <c r="A1932" s="138"/>
      <c r="B1932" s="126" t="s">
        <v>93</v>
      </c>
      <c r="C1932" s="139" t="s">
        <v>5</v>
      </c>
      <c r="D1932" s="140" t="s">
        <v>1283</v>
      </c>
      <c r="E1932" s="138"/>
      <c r="F1932" s="139" t="s">
        <v>5</v>
      </c>
      <c r="G1932" s="138"/>
      <c r="H1932" s="138"/>
      <c r="I1932" s="138"/>
      <c r="J1932" s="138"/>
    </row>
    <row r="1933" spans="1:10" x14ac:dyDescent="0.3">
      <c r="A1933" s="122"/>
      <c r="B1933" s="126" t="s">
        <v>93</v>
      </c>
      <c r="C1933" s="123" t="s">
        <v>5</v>
      </c>
      <c r="D1933" s="125" t="s">
        <v>1282</v>
      </c>
      <c r="E1933" s="122"/>
      <c r="F1933" s="124">
        <v>30.97</v>
      </c>
      <c r="G1933" s="122"/>
      <c r="H1933" s="122"/>
      <c r="I1933" s="122"/>
      <c r="J1933" s="122"/>
    </row>
    <row r="1934" spans="1:10" x14ac:dyDescent="0.3">
      <c r="A1934" s="138"/>
      <c r="B1934" s="126" t="s">
        <v>93</v>
      </c>
      <c r="C1934" s="139" t="s">
        <v>5</v>
      </c>
      <c r="D1934" s="140" t="s">
        <v>1281</v>
      </c>
      <c r="E1934" s="138"/>
      <c r="F1934" s="139" t="s">
        <v>5</v>
      </c>
      <c r="G1934" s="138"/>
      <c r="H1934" s="138"/>
      <c r="I1934" s="138"/>
      <c r="J1934" s="138"/>
    </row>
    <row r="1935" spans="1:10" ht="27" x14ac:dyDescent="0.3">
      <c r="A1935" s="122"/>
      <c r="B1935" s="126" t="s">
        <v>93</v>
      </c>
      <c r="C1935" s="123" t="s">
        <v>5</v>
      </c>
      <c r="D1935" s="125" t="s">
        <v>1280</v>
      </c>
      <c r="E1935" s="122"/>
      <c r="F1935" s="124">
        <v>66.86</v>
      </c>
      <c r="G1935" s="122"/>
      <c r="H1935" s="122"/>
      <c r="I1935" s="122"/>
      <c r="J1935" s="122"/>
    </row>
    <row r="1936" spans="1:10" x14ac:dyDescent="0.3">
      <c r="A1936" s="138"/>
      <c r="B1936" s="126" t="s">
        <v>93</v>
      </c>
      <c r="C1936" s="139" t="s">
        <v>5</v>
      </c>
      <c r="D1936" s="140" t="s">
        <v>1279</v>
      </c>
      <c r="E1936" s="138"/>
      <c r="F1936" s="139" t="s">
        <v>5</v>
      </c>
      <c r="G1936" s="138"/>
      <c r="H1936" s="138"/>
      <c r="I1936" s="138"/>
      <c r="J1936" s="138"/>
    </row>
    <row r="1937" spans="1:10" x14ac:dyDescent="0.3">
      <c r="A1937" s="122"/>
      <c r="B1937" s="126" t="s">
        <v>93</v>
      </c>
      <c r="C1937" s="123" t="s">
        <v>5</v>
      </c>
      <c r="D1937" s="125" t="s">
        <v>1278</v>
      </c>
      <c r="E1937" s="122"/>
      <c r="F1937" s="124">
        <v>88.1</v>
      </c>
      <c r="G1937" s="122"/>
      <c r="H1937" s="122"/>
      <c r="I1937" s="122"/>
      <c r="J1937" s="122"/>
    </row>
    <row r="1938" spans="1:10" x14ac:dyDescent="0.3">
      <c r="A1938" s="138"/>
      <c r="B1938" s="126" t="s">
        <v>93</v>
      </c>
      <c r="C1938" s="139" t="s">
        <v>5</v>
      </c>
      <c r="D1938" s="140" t="s">
        <v>1277</v>
      </c>
      <c r="E1938" s="138"/>
      <c r="F1938" s="139" t="s">
        <v>5</v>
      </c>
      <c r="G1938" s="138"/>
      <c r="H1938" s="138"/>
      <c r="I1938" s="138"/>
      <c r="J1938" s="138"/>
    </row>
    <row r="1939" spans="1:10" x14ac:dyDescent="0.3">
      <c r="A1939" s="122"/>
      <c r="B1939" s="126" t="s">
        <v>93</v>
      </c>
      <c r="C1939" s="123" t="s">
        <v>5</v>
      </c>
      <c r="D1939" s="125" t="s">
        <v>1276</v>
      </c>
      <c r="E1939" s="122"/>
      <c r="F1939" s="124">
        <v>7.01</v>
      </c>
      <c r="G1939" s="122"/>
      <c r="H1939" s="122"/>
      <c r="I1939" s="122"/>
      <c r="J1939" s="122"/>
    </row>
    <row r="1940" spans="1:10" x14ac:dyDescent="0.3">
      <c r="A1940" s="138"/>
      <c r="B1940" s="126" t="s">
        <v>93</v>
      </c>
      <c r="C1940" s="139" t="s">
        <v>5</v>
      </c>
      <c r="D1940" s="140" t="s">
        <v>1275</v>
      </c>
      <c r="E1940" s="138"/>
      <c r="F1940" s="139" t="s">
        <v>5</v>
      </c>
      <c r="G1940" s="138"/>
      <c r="H1940" s="138"/>
      <c r="I1940" s="138"/>
      <c r="J1940" s="138"/>
    </row>
    <row r="1941" spans="1:10" x14ac:dyDescent="0.3">
      <c r="A1941" s="122"/>
      <c r="B1941" s="126" t="s">
        <v>93</v>
      </c>
      <c r="C1941" s="123" t="s">
        <v>5</v>
      </c>
      <c r="D1941" s="125" t="s">
        <v>1274</v>
      </c>
      <c r="E1941" s="122"/>
      <c r="F1941" s="124">
        <v>2.9159999999999999</v>
      </c>
      <c r="G1941" s="122"/>
      <c r="H1941" s="122"/>
      <c r="I1941" s="122"/>
      <c r="J1941" s="122"/>
    </row>
    <row r="1942" spans="1:10" x14ac:dyDescent="0.3">
      <c r="A1942" s="138"/>
      <c r="B1942" s="126" t="s">
        <v>93</v>
      </c>
      <c r="C1942" s="139" t="s">
        <v>5</v>
      </c>
      <c r="D1942" s="140" t="s">
        <v>1273</v>
      </c>
      <c r="E1942" s="138"/>
      <c r="F1942" s="139" t="s">
        <v>5</v>
      </c>
      <c r="G1942" s="138"/>
      <c r="H1942" s="138"/>
      <c r="I1942" s="138"/>
      <c r="J1942" s="138"/>
    </row>
    <row r="1943" spans="1:10" x14ac:dyDescent="0.3">
      <c r="A1943" s="122"/>
      <c r="B1943" s="126" t="s">
        <v>93</v>
      </c>
      <c r="C1943" s="123" t="s">
        <v>5</v>
      </c>
      <c r="D1943" s="125" t="s">
        <v>1272</v>
      </c>
      <c r="E1943" s="122"/>
      <c r="F1943" s="124">
        <v>12.5</v>
      </c>
      <c r="G1943" s="122"/>
      <c r="H1943" s="122"/>
      <c r="I1943" s="122"/>
      <c r="J1943" s="122"/>
    </row>
    <row r="1944" spans="1:10" x14ac:dyDescent="0.3">
      <c r="A1944" s="138"/>
      <c r="B1944" s="126" t="s">
        <v>93</v>
      </c>
      <c r="C1944" s="139" t="s">
        <v>5</v>
      </c>
      <c r="D1944" s="140" t="s">
        <v>1271</v>
      </c>
      <c r="E1944" s="138"/>
      <c r="F1944" s="139" t="s">
        <v>5</v>
      </c>
      <c r="G1944" s="138"/>
      <c r="H1944" s="138"/>
      <c r="I1944" s="138"/>
      <c r="J1944" s="138"/>
    </row>
    <row r="1945" spans="1:10" x14ac:dyDescent="0.3">
      <c r="A1945" s="122"/>
      <c r="B1945" s="126" t="s">
        <v>93</v>
      </c>
      <c r="C1945" s="123" t="s">
        <v>5</v>
      </c>
      <c r="D1945" s="125" t="s">
        <v>1270</v>
      </c>
      <c r="E1945" s="122"/>
      <c r="F1945" s="124">
        <v>12.9</v>
      </c>
      <c r="G1945" s="122"/>
      <c r="H1945" s="122"/>
      <c r="I1945" s="122"/>
      <c r="J1945" s="122"/>
    </row>
    <row r="1946" spans="1:10" x14ac:dyDescent="0.3">
      <c r="A1946" s="148"/>
      <c r="B1946" s="126" t="s">
        <v>93</v>
      </c>
      <c r="C1946" s="149" t="s">
        <v>5</v>
      </c>
      <c r="D1946" s="151" t="s">
        <v>413</v>
      </c>
      <c r="E1946" s="148"/>
      <c r="F1946" s="150">
        <v>221.256</v>
      </c>
      <c r="G1946" s="148"/>
      <c r="H1946" s="148"/>
      <c r="I1946" s="148"/>
      <c r="J1946" s="148"/>
    </row>
    <row r="1947" spans="1:10" x14ac:dyDescent="0.3">
      <c r="A1947" s="138"/>
      <c r="B1947" s="126" t="s">
        <v>93</v>
      </c>
      <c r="C1947" s="139" t="s">
        <v>5</v>
      </c>
      <c r="D1947" s="140" t="s">
        <v>1269</v>
      </c>
      <c r="E1947" s="138"/>
      <c r="F1947" s="139" t="s">
        <v>5</v>
      </c>
      <c r="G1947" s="138"/>
      <c r="H1947" s="138"/>
      <c r="I1947" s="138"/>
      <c r="J1947" s="138"/>
    </row>
    <row r="1948" spans="1:10" x14ac:dyDescent="0.3">
      <c r="A1948" s="122"/>
      <c r="B1948" s="126" t="s">
        <v>93</v>
      </c>
      <c r="C1948" s="123" t="s">
        <v>5</v>
      </c>
      <c r="D1948" s="125" t="s">
        <v>1268</v>
      </c>
      <c r="E1948" s="122"/>
      <c r="F1948" s="124">
        <v>11.215</v>
      </c>
      <c r="G1948" s="122"/>
      <c r="H1948" s="122"/>
      <c r="I1948" s="122"/>
      <c r="J1948" s="122"/>
    </row>
    <row r="1949" spans="1:10" x14ac:dyDescent="0.3">
      <c r="A1949" s="138"/>
      <c r="B1949" s="126" t="s">
        <v>93</v>
      </c>
      <c r="C1949" s="139" t="s">
        <v>5</v>
      </c>
      <c r="D1949" s="140" t="s">
        <v>1267</v>
      </c>
      <c r="E1949" s="138"/>
      <c r="F1949" s="139" t="s">
        <v>5</v>
      </c>
      <c r="G1949" s="138"/>
      <c r="H1949" s="138"/>
      <c r="I1949" s="138"/>
      <c r="J1949" s="138"/>
    </row>
    <row r="1950" spans="1:10" x14ac:dyDescent="0.3">
      <c r="A1950" s="122"/>
      <c r="B1950" s="126" t="s">
        <v>93</v>
      </c>
      <c r="C1950" s="123" t="s">
        <v>5</v>
      </c>
      <c r="D1950" s="125" t="s">
        <v>1266</v>
      </c>
      <c r="E1950" s="122"/>
      <c r="F1950" s="124">
        <v>32.75</v>
      </c>
      <c r="G1950" s="122"/>
      <c r="H1950" s="122"/>
      <c r="I1950" s="122"/>
      <c r="J1950" s="122"/>
    </row>
    <row r="1951" spans="1:10" x14ac:dyDescent="0.3">
      <c r="A1951" s="138"/>
      <c r="B1951" s="126" t="s">
        <v>93</v>
      </c>
      <c r="C1951" s="139" t="s">
        <v>5</v>
      </c>
      <c r="D1951" s="140" t="s">
        <v>1265</v>
      </c>
      <c r="E1951" s="138"/>
      <c r="F1951" s="139" t="s">
        <v>5</v>
      </c>
      <c r="G1951" s="138"/>
      <c r="H1951" s="138"/>
      <c r="I1951" s="138"/>
      <c r="J1951" s="138"/>
    </row>
    <row r="1952" spans="1:10" x14ac:dyDescent="0.3">
      <c r="A1952" s="122"/>
      <c r="B1952" s="126" t="s">
        <v>93</v>
      </c>
      <c r="C1952" s="123" t="s">
        <v>5</v>
      </c>
      <c r="D1952" s="125" t="s">
        <v>1264</v>
      </c>
      <c r="E1952" s="122"/>
      <c r="F1952" s="124">
        <v>79.89</v>
      </c>
      <c r="G1952" s="122"/>
      <c r="H1952" s="122"/>
      <c r="I1952" s="122"/>
      <c r="J1952" s="122"/>
    </row>
    <row r="1953" spans="1:10" x14ac:dyDescent="0.3">
      <c r="A1953" s="138"/>
      <c r="B1953" s="126" t="s">
        <v>93</v>
      </c>
      <c r="C1953" s="139" t="s">
        <v>5</v>
      </c>
      <c r="D1953" s="140" t="s">
        <v>1263</v>
      </c>
      <c r="E1953" s="138"/>
      <c r="F1953" s="139" t="s">
        <v>5</v>
      </c>
      <c r="G1953" s="138"/>
      <c r="H1953" s="138"/>
      <c r="I1953" s="138"/>
      <c r="J1953" s="138"/>
    </row>
    <row r="1954" spans="1:10" x14ac:dyDescent="0.3">
      <c r="A1954" s="138"/>
      <c r="B1954" s="126" t="s">
        <v>93</v>
      </c>
      <c r="C1954" s="139" t="s">
        <v>5</v>
      </c>
      <c r="D1954" s="140" t="s">
        <v>1262</v>
      </c>
      <c r="E1954" s="138"/>
      <c r="F1954" s="139" t="s">
        <v>5</v>
      </c>
      <c r="G1954" s="138"/>
      <c r="H1954" s="138"/>
      <c r="I1954" s="138"/>
      <c r="J1954" s="138"/>
    </row>
    <row r="1955" spans="1:10" x14ac:dyDescent="0.3">
      <c r="A1955" s="148"/>
      <c r="B1955" s="126" t="s">
        <v>93</v>
      </c>
      <c r="C1955" s="149" t="s">
        <v>5</v>
      </c>
      <c r="D1955" s="151" t="s">
        <v>559</v>
      </c>
      <c r="E1955" s="148"/>
      <c r="F1955" s="150">
        <v>123.855</v>
      </c>
      <c r="G1955" s="148"/>
      <c r="H1955" s="148"/>
      <c r="I1955" s="148"/>
      <c r="J1955" s="148"/>
    </row>
    <row r="1956" spans="1:10" x14ac:dyDescent="0.3">
      <c r="A1956" s="116"/>
      <c r="B1956" s="121" t="s">
        <v>93</v>
      </c>
      <c r="C1956" s="120" t="s">
        <v>5</v>
      </c>
      <c r="D1956" s="119" t="s">
        <v>95</v>
      </c>
      <c r="E1956" s="116"/>
      <c r="F1956" s="118">
        <v>560.50300000000004</v>
      </c>
      <c r="G1956" s="116"/>
      <c r="H1956" s="116"/>
      <c r="I1956" s="116"/>
      <c r="J1956" s="116"/>
    </row>
    <row r="1957" spans="1:10" x14ac:dyDescent="0.3">
      <c r="A1957" s="115" t="s">
        <v>171</v>
      </c>
      <c r="B1957" s="115" t="s">
        <v>87</v>
      </c>
      <c r="C1957" s="114" t="s">
        <v>1261</v>
      </c>
      <c r="D1957" s="110" t="s">
        <v>1260</v>
      </c>
      <c r="E1957" s="113" t="s">
        <v>169</v>
      </c>
      <c r="F1957" s="112">
        <v>28.77</v>
      </c>
      <c r="G1957" s="111"/>
      <c r="H1957" s="111"/>
      <c r="I1957" s="111">
        <f t="shared" ref="I1957" si="256">(G1957+H1957)*F1957</f>
        <v>0</v>
      </c>
      <c r="J1957" s="110" t="s">
        <v>5</v>
      </c>
    </row>
    <row r="1958" spans="1:10" x14ac:dyDescent="0.3">
      <c r="A1958" s="138"/>
      <c r="B1958" s="126" t="s">
        <v>93</v>
      </c>
      <c r="C1958" s="139" t="s">
        <v>5</v>
      </c>
      <c r="D1958" s="140" t="s">
        <v>1259</v>
      </c>
      <c r="E1958" s="138"/>
      <c r="F1958" s="139" t="s">
        <v>5</v>
      </c>
      <c r="G1958" s="138"/>
      <c r="H1958" s="138"/>
      <c r="I1958" s="138"/>
      <c r="J1958" s="138"/>
    </row>
    <row r="1959" spans="1:10" x14ac:dyDescent="0.3">
      <c r="A1959" s="122"/>
      <c r="B1959" s="126" t="s">
        <v>93</v>
      </c>
      <c r="C1959" s="123" t="s">
        <v>5</v>
      </c>
      <c r="D1959" s="125" t="s">
        <v>1258</v>
      </c>
      <c r="E1959" s="122"/>
      <c r="F1959" s="124">
        <v>28.77</v>
      </c>
      <c r="G1959" s="122"/>
      <c r="H1959" s="122"/>
      <c r="I1959" s="122"/>
      <c r="J1959" s="122"/>
    </row>
    <row r="1960" spans="1:10" x14ac:dyDescent="0.3">
      <c r="A1960" s="116"/>
      <c r="B1960" s="121" t="s">
        <v>93</v>
      </c>
      <c r="C1960" s="120" t="s">
        <v>5</v>
      </c>
      <c r="D1960" s="119" t="s">
        <v>95</v>
      </c>
      <c r="E1960" s="116"/>
      <c r="F1960" s="118">
        <v>28.77</v>
      </c>
      <c r="G1960" s="116"/>
      <c r="H1960" s="116"/>
      <c r="I1960" s="116"/>
      <c r="J1960" s="116"/>
    </row>
    <row r="1961" spans="1:10" x14ac:dyDescent="0.3">
      <c r="A1961" s="115" t="s">
        <v>166</v>
      </c>
      <c r="B1961" s="115" t="s">
        <v>87</v>
      </c>
      <c r="C1961" s="114" t="s">
        <v>1257</v>
      </c>
      <c r="D1961" s="110" t="s">
        <v>1256</v>
      </c>
      <c r="E1961" s="113" t="s">
        <v>169</v>
      </c>
      <c r="F1961" s="112">
        <v>2.61</v>
      </c>
      <c r="G1961" s="111"/>
      <c r="H1961" s="111"/>
      <c r="I1961" s="111">
        <f t="shared" ref="I1961" si="257">(G1961+H1961)*F1961</f>
        <v>0</v>
      </c>
      <c r="J1961" s="110" t="s">
        <v>5</v>
      </c>
    </row>
    <row r="1962" spans="1:10" x14ac:dyDescent="0.3">
      <c r="A1962" s="138"/>
      <c r="B1962" s="126" t="s">
        <v>93</v>
      </c>
      <c r="C1962" s="139" t="s">
        <v>5</v>
      </c>
      <c r="D1962" s="140" t="s">
        <v>1255</v>
      </c>
      <c r="E1962" s="138"/>
      <c r="F1962" s="139" t="s">
        <v>5</v>
      </c>
      <c r="G1962" s="138"/>
      <c r="H1962" s="138"/>
      <c r="I1962" s="138"/>
      <c r="J1962" s="138"/>
    </row>
    <row r="1963" spans="1:10" x14ac:dyDescent="0.3">
      <c r="A1963" s="122"/>
      <c r="B1963" s="126" t="s">
        <v>93</v>
      </c>
      <c r="C1963" s="123" t="s">
        <v>5</v>
      </c>
      <c r="D1963" s="125" t="s">
        <v>1254</v>
      </c>
      <c r="E1963" s="122"/>
      <c r="F1963" s="124">
        <v>2.61</v>
      </c>
      <c r="G1963" s="122"/>
      <c r="H1963" s="122"/>
      <c r="I1963" s="122"/>
      <c r="J1963" s="122"/>
    </row>
    <row r="1964" spans="1:10" x14ac:dyDescent="0.3">
      <c r="A1964" s="116"/>
      <c r="B1964" s="126" t="s">
        <v>93</v>
      </c>
      <c r="C1964" s="117" t="s">
        <v>5</v>
      </c>
      <c r="D1964" s="137" t="s">
        <v>95</v>
      </c>
      <c r="E1964" s="116"/>
      <c r="F1964" s="136">
        <v>2.61</v>
      </c>
      <c r="G1964" s="116"/>
      <c r="H1964" s="116"/>
      <c r="I1964" s="116"/>
      <c r="J1964" s="116"/>
    </row>
    <row r="1965" spans="1:10" ht="15" x14ac:dyDescent="0.3">
      <c r="A1965" s="141"/>
      <c r="B1965" s="145" t="s">
        <v>69</v>
      </c>
      <c r="C1965" s="144" t="s">
        <v>1253</v>
      </c>
      <c r="D1965" s="144" t="s">
        <v>1252</v>
      </c>
      <c r="E1965" s="141"/>
      <c r="F1965" s="141"/>
      <c r="G1965" s="141"/>
      <c r="H1965" s="141"/>
      <c r="I1965" s="143">
        <f>SUM(I1966)</f>
        <v>0</v>
      </c>
      <c r="J1965" s="141"/>
    </row>
    <row r="1966" spans="1:10" ht="40.5" x14ac:dyDescent="0.3">
      <c r="A1966" s="115" t="s">
        <v>472</v>
      </c>
      <c r="B1966" s="115" t="s">
        <v>87</v>
      </c>
      <c r="C1966" s="114" t="s">
        <v>1251</v>
      </c>
      <c r="D1966" s="110" t="s">
        <v>1250</v>
      </c>
      <c r="E1966" s="113" t="s">
        <v>169</v>
      </c>
      <c r="F1966" s="112">
        <v>1596.126</v>
      </c>
      <c r="G1966" s="111"/>
      <c r="H1966" s="111"/>
      <c r="I1966" s="111">
        <f t="shared" ref="I1966" si="258">(G1966+H1966)*F1966</f>
        <v>0</v>
      </c>
      <c r="J1966" s="110" t="s">
        <v>91</v>
      </c>
    </row>
    <row r="1967" spans="1:10" x14ac:dyDescent="0.3">
      <c r="A1967" s="138"/>
      <c r="B1967" s="126" t="s">
        <v>93</v>
      </c>
      <c r="C1967" s="139" t="s">
        <v>5</v>
      </c>
      <c r="D1967" s="140" t="s">
        <v>1249</v>
      </c>
      <c r="E1967" s="138"/>
      <c r="F1967" s="139" t="s">
        <v>5</v>
      </c>
      <c r="G1967" s="138"/>
      <c r="H1967" s="138"/>
      <c r="I1967" s="138"/>
      <c r="J1967" s="138"/>
    </row>
    <row r="1968" spans="1:10" ht="40.5" x14ac:dyDescent="0.3">
      <c r="A1968" s="122"/>
      <c r="B1968" s="126" t="s">
        <v>93</v>
      </c>
      <c r="C1968" s="123" t="s">
        <v>5</v>
      </c>
      <c r="D1968" s="125" t="s">
        <v>1248</v>
      </c>
      <c r="E1968" s="122"/>
      <c r="F1968" s="124">
        <v>153.13999999999999</v>
      </c>
      <c r="G1968" s="122"/>
      <c r="H1968" s="122"/>
      <c r="I1968" s="122"/>
      <c r="J1968" s="122"/>
    </row>
    <row r="1969" spans="1:10" ht="27" x14ac:dyDescent="0.3">
      <c r="A1969" s="122"/>
      <c r="B1969" s="126" t="s">
        <v>93</v>
      </c>
      <c r="C1969" s="123" t="s">
        <v>5</v>
      </c>
      <c r="D1969" s="125" t="s">
        <v>1247</v>
      </c>
      <c r="E1969" s="122"/>
      <c r="F1969" s="124">
        <v>81.03</v>
      </c>
      <c r="G1969" s="122"/>
      <c r="H1969" s="122"/>
      <c r="I1969" s="122"/>
      <c r="J1969" s="122"/>
    </row>
    <row r="1970" spans="1:10" ht="27" x14ac:dyDescent="0.3">
      <c r="A1970" s="122"/>
      <c r="B1970" s="126" t="s">
        <v>93</v>
      </c>
      <c r="C1970" s="123" t="s">
        <v>5</v>
      </c>
      <c r="D1970" s="125" t="s">
        <v>1246</v>
      </c>
      <c r="E1970" s="122"/>
      <c r="F1970" s="124">
        <v>64.540000000000006</v>
      </c>
      <c r="G1970" s="122"/>
      <c r="H1970" s="122"/>
      <c r="I1970" s="122"/>
      <c r="J1970" s="122"/>
    </row>
    <row r="1971" spans="1:10" x14ac:dyDescent="0.3">
      <c r="A1971" s="148"/>
      <c r="B1971" s="126" t="s">
        <v>93</v>
      </c>
      <c r="C1971" s="149" t="s">
        <v>5</v>
      </c>
      <c r="D1971" s="151" t="s">
        <v>1245</v>
      </c>
      <c r="E1971" s="148"/>
      <c r="F1971" s="150">
        <v>298.70999999999998</v>
      </c>
      <c r="G1971" s="148"/>
      <c r="H1971" s="148"/>
      <c r="I1971" s="148"/>
      <c r="J1971" s="148"/>
    </row>
    <row r="1972" spans="1:10" x14ac:dyDescent="0.3">
      <c r="A1972" s="138"/>
      <c r="B1972" s="126" t="s">
        <v>93</v>
      </c>
      <c r="C1972" s="139" t="s">
        <v>5</v>
      </c>
      <c r="D1972" s="140" t="s">
        <v>1244</v>
      </c>
      <c r="E1972" s="138"/>
      <c r="F1972" s="139" t="s">
        <v>5</v>
      </c>
      <c r="G1972" s="138"/>
      <c r="H1972" s="138"/>
      <c r="I1972" s="138"/>
      <c r="J1972" s="138"/>
    </row>
    <row r="1973" spans="1:10" x14ac:dyDescent="0.3">
      <c r="A1973" s="138"/>
      <c r="B1973" s="126" t="s">
        <v>93</v>
      </c>
      <c r="C1973" s="139" t="s">
        <v>5</v>
      </c>
      <c r="D1973" s="140" t="s">
        <v>456</v>
      </c>
      <c r="E1973" s="138"/>
      <c r="F1973" s="139" t="s">
        <v>5</v>
      </c>
      <c r="G1973" s="138"/>
      <c r="H1973" s="138"/>
      <c r="I1973" s="138"/>
      <c r="J1973" s="138"/>
    </row>
    <row r="1974" spans="1:10" x14ac:dyDescent="0.3">
      <c r="A1974" s="122"/>
      <c r="B1974" s="126" t="s">
        <v>93</v>
      </c>
      <c r="C1974" s="123" t="s">
        <v>5</v>
      </c>
      <c r="D1974" s="125" t="s">
        <v>1243</v>
      </c>
      <c r="E1974" s="122"/>
      <c r="F1974" s="124">
        <v>0.93</v>
      </c>
      <c r="G1974" s="122"/>
      <c r="H1974" s="122"/>
      <c r="I1974" s="122"/>
      <c r="J1974" s="122"/>
    </row>
    <row r="1975" spans="1:10" x14ac:dyDescent="0.3">
      <c r="A1975" s="122"/>
      <c r="B1975" s="126" t="s">
        <v>93</v>
      </c>
      <c r="C1975" s="123" t="s">
        <v>5</v>
      </c>
      <c r="D1975" s="125" t="s">
        <v>1242</v>
      </c>
      <c r="E1975" s="122"/>
      <c r="F1975" s="124">
        <v>2.625</v>
      </c>
      <c r="G1975" s="122"/>
      <c r="H1975" s="122"/>
      <c r="I1975" s="122"/>
      <c r="J1975" s="122"/>
    </row>
    <row r="1976" spans="1:10" x14ac:dyDescent="0.3">
      <c r="A1976" s="122"/>
      <c r="B1976" s="126" t="s">
        <v>93</v>
      </c>
      <c r="C1976" s="123" t="s">
        <v>5</v>
      </c>
      <c r="D1976" s="125" t="s">
        <v>1241</v>
      </c>
      <c r="E1976" s="122"/>
      <c r="F1976" s="124">
        <v>33.308</v>
      </c>
      <c r="G1976" s="122"/>
      <c r="H1976" s="122"/>
      <c r="I1976" s="122"/>
      <c r="J1976" s="122"/>
    </row>
    <row r="1977" spans="1:10" x14ac:dyDescent="0.3">
      <c r="A1977" s="122"/>
      <c r="B1977" s="126" t="s">
        <v>93</v>
      </c>
      <c r="C1977" s="123" t="s">
        <v>5</v>
      </c>
      <c r="D1977" s="125" t="s">
        <v>1240</v>
      </c>
      <c r="E1977" s="122"/>
      <c r="F1977" s="124">
        <v>6.08</v>
      </c>
      <c r="G1977" s="122"/>
      <c r="H1977" s="122"/>
      <c r="I1977" s="122"/>
      <c r="J1977" s="122"/>
    </row>
    <row r="1978" spans="1:10" x14ac:dyDescent="0.3">
      <c r="A1978" s="122"/>
      <c r="B1978" s="126" t="s">
        <v>93</v>
      </c>
      <c r="C1978" s="123" t="s">
        <v>5</v>
      </c>
      <c r="D1978" s="125" t="s">
        <v>1239</v>
      </c>
      <c r="E1978" s="122"/>
      <c r="F1978" s="124">
        <v>8.5540000000000003</v>
      </c>
      <c r="G1978" s="122"/>
      <c r="H1978" s="122"/>
      <c r="I1978" s="122"/>
      <c r="J1978" s="122"/>
    </row>
    <row r="1979" spans="1:10" ht="27" x14ac:dyDescent="0.3">
      <c r="A1979" s="122"/>
      <c r="B1979" s="126" t="s">
        <v>93</v>
      </c>
      <c r="C1979" s="123" t="s">
        <v>5</v>
      </c>
      <c r="D1979" s="125" t="s">
        <v>1238</v>
      </c>
      <c r="E1979" s="122"/>
      <c r="F1979" s="124">
        <v>25.193000000000001</v>
      </c>
      <c r="G1979" s="122"/>
      <c r="H1979" s="122"/>
      <c r="I1979" s="122"/>
      <c r="J1979" s="122"/>
    </row>
    <row r="1980" spans="1:10" x14ac:dyDescent="0.3">
      <c r="A1980" s="122"/>
      <c r="B1980" s="126" t="s">
        <v>93</v>
      </c>
      <c r="C1980" s="123" t="s">
        <v>5</v>
      </c>
      <c r="D1980" s="125" t="s">
        <v>1237</v>
      </c>
      <c r="E1980" s="122"/>
      <c r="F1980" s="124">
        <v>4.6719999999999997</v>
      </c>
      <c r="G1980" s="122"/>
      <c r="H1980" s="122"/>
      <c r="I1980" s="122"/>
      <c r="J1980" s="122"/>
    </row>
    <row r="1981" spans="1:10" x14ac:dyDescent="0.3">
      <c r="A1981" s="122"/>
      <c r="B1981" s="126" t="s">
        <v>93</v>
      </c>
      <c r="C1981" s="123" t="s">
        <v>5</v>
      </c>
      <c r="D1981" s="125" t="s">
        <v>1236</v>
      </c>
      <c r="E1981" s="122"/>
      <c r="F1981" s="124">
        <v>3.8439999999999999</v>
      </c>
      <c r="G1981" s="122"/>
      <c r="H1981" s="122"/>
      <c r="I1981" s="122"/>
      <c r="J1981" s="122"/>
    </row>
    <row r="1982" spans="1:10" x14ac:dyDescent="0.3">
      <c r="A1982" s="122"/>
      <c r="B1982" s="126" t="s">
        <v>93</v>
      </c>
      <c r="C1982" s="123" t="s">
        <v>5</v>
      </c>
      <c r="D1982" s="125" t="s">
        <v>1235</v>
      </c>
      <c r="E1982" s="122"/>
      <c r="F1982" s="124">
        <v>7.2480000000000002</v>
      </c>
      <c r="G1982" s="122"/>
      <c r="H1982" s="122"/>
      <c r="I1982" s="122"/>
      <c r="J1982" s="122"/>
    </row>
    <row r="1983" spans="1:10" x14ac:dyDescent="0.3">
      <c r="A1983" s="122"/>
      <c r="B1983" s="126" t="s">
        <v>93</v>
      </c>
      <c r="C1983" s="123" t="s">
        <v>5</v>
      </c>
      <c r="D1983" s="125" t="s">
        <v>1234</v>
      </c>
      <c r="E1983" s="122"/>
      <c r="F1983" s="124">
        <v>4.2</v>
      </c>
      <c r="G1983" s="122"/>
      <c r="H1983" s="122"/>
      <c r="I1983" s="122"/>
      <c r="J1983" s="122"/>
    </row>
    <row r="1984" spans="1:10" x14ac:dyDescent="0.3">
      <c r="A1984" s="122"/>
      <c r="B1984" s="126" t="s">
        <v>93</v>
      </c>
      <c r="C1984" s="123" t="s">
        <v>5</v>
      </c>
      <c r="D1984" s="125" t="s">
        <v>1233</v>
      </c>
      <c r="E1984" s="122"/>
      <c r="F1984" s="124">
        <v>13.76</v>
      </c>
      <c r="G1984" s="122"/>
      <c r="H1984" s="122"/>
      <c r="I1984" s="122"/>
      <c r="J1984" s="122"/>
    </row>
    <row r="1985" spans="1:10" x14ac:dyDescent="0.3">
      <c r="A1985" s="122"/>
      <c r="B1985" s="126" t="s">
        <v>93</v>
      </c>
      <c r="C1985" s="123" t="s">
        <v>5</v>
      </c>
      <c r="D1985" s="125" t="s">
        <v>1232</v>
      </c>
      <c r="E1985" s="122"/>
      <c r="F1985" s="124">
        <v>22.007999999999999</v>
      </c>
      <c r="G1985" s="122"/>
      <c r="H1985" s="122"/>
      <c r="I1985" s="122"/>
      <c r="J1985" s="122"/>
    </row>
    <row r="1986" spans="1:10" x14ac:dyDescent="0.3">
      <c r="A1986" s="122"/>
      <c r="B1986" s="126" t="s">
        <v>93</v>
      </c>
      <c r="C1986" s="123" t="s">
        <v>5</v>
      </c>
      <c r="D1986" s="125" t="s">
        <v>1231</v>
      </c>
      <c r="E1986" s="122"/>
      <c r="F1986" s="124">
        <v>28.744</v>
      </c>
      <c r="G1986" s="122"/>
      <c r="H1986" s="122"/>
      <c r="I1986" s="122"/>
      <c r="J1986" s="122"/>
    </row>
    <row r="1987" spans="1:10" x14ac:dyDescent="0.3">
      <c r="A1987" s="122"/>
      <c r="B1987" s="126" t="s">
        <v>93</v>
      </c>
      <c r="C1987" s="123" t="s">
        <v>5</v>
      </c>
      <c r="D1987" s="125" t="s">
        <v>1230</v>
      </c>
      <c r="E1987" s="122"/>
      <c r="F1987" s="124">
        <v>13.355</v>
      </c>
      <c r="G1987" s="122"/>
      <c r="H1987" s="122"/>
      <c r="I1987" s="122"/>
      <c r="J1987" s="122"/>
    </row>
    <row r="1988" spans="1:10" x14ac:dyDescent="0.3">
      <c r="A1988" s="122"/>
      <c r="B1988" s="126" t="s">
        <v>93</v>
      </c>
      <c r="C1988" s="123" t="s">
        <v>5</v>
      </c>
      <c r="D1988" s="125" t="s">
        <v>1229</v>
      </c>
      <c r="E1988" s="122"/>
      <c r="F1988" s="124">
        <v>19.18</v>
      </c>
      <c r="G1988" s="122"/>
      <c r="H1988" s="122"/>
      <c r="I1988" s="122"/>
      <c r="J1988" s="122"/>
    </row>
    <row r="1989" spans="1:10" x14ac:dyDescent="0.3">
      <c r="A1989" s="122"/>
      <c r="B1989" s="126" t="s">
        <v>93</v>
      </c>
      <c r="C1989" s="123" t="s">
        <v>5</v>
      </c>
      <c r="D1989" s="125" t="s">
        <v>1228</v>
      </c>
      <c r="E1989" s="122"/>
      <c r="F1989" s="124">
        <v>28.462</v>
      </c>
      <c r="G1989" s="122"/>
      <c r="H1989" s="122"/>
      <c r="I1989" s="122"/>
      <c r="J1989" s="122"/>
    </row>
    <row r="1990" spans="1:10" x14ac:dyDescent="0.3">
      <c r="A1990" s="122"/>
      <c r="B1990" s="126" t="s">
        <v>93</v>
      </c>
      <c r="C1990" s="123" t="s">
        <v>5</v>
      </c>
      <c r="D1990" s="125" t="s">
        <v>1227</v>
      </c>
      <c r="E1990" s="122"/>
      <c r="F1990" s="124">
        <v>9.0619999999999994</v>
      </c>
      <c r="G1990" s="122"/>
      <c r="H1990" s="122"/>
      <c r="I1990" s="122"/>
      <c r="J1990" s="122"/>
    </row>
    <row r="1991" spans="1:10" x14ac:dyDescent="0.3">
      <c r="A1991" s="122"/>
      <c r="B1991" s="126" t="s">
        <v>93</v>
      </c>
      <c r="C1991" s="123" t="s">
        <v>5</v>
      </c>
      <c r="D1991" s="125" t="s">
        <v>1226</v>
      </c>
      <c r="E1991" s="122"/>
      <c r="F1991" s="124">
        <v>10.875999999999999</v>
      </c>
      <c r="G1991" s="122"/>
      <c r="H1991" s="122"/>
      <c r="I1991" s="122"/>
      <c r="J1991" s="122"/>
    </row>
    <row r="1992" spans="1:10" x14ac:dyDescent="0.3">
      <c r="A1992" s="122"/>
      <c r="B1992" s="126" t="s">
        <v>93</v>
      </c>
      <c r="C1992" s="123" t="s">
        <v>5</v>
      </c>
      <c r="D1992" s="125" t="s">
        <v>1225</v>
      </c>
      <c r="E1992" s="122"/>
      <c r="F1992" s="124">
        <v>19.545999999999999</v>
      </c>
      <c r="G1992" s="122"/>
      <c r="H1992" s="122"/>
      <c r="I1992" s="122"/>
      <c r="J1992" s="122"/>
    </row>
    <row r="1993" spans="1:10" x14ac:dyDescent="0.3">
      <c r="A1993" s="122"/>
      <c r="B1993" s="126" t="s">
        <v>93</v>
      </c>
      <c r="C1993" s="123" t="s">
        <v>5</v>
      </c>
      <c r="D1993" s="125" t="s">
        <v>1224</v>
      </c>
      <c r="E1993" s="122"/>
      <c r="F1993" s="124">
        <v>19.919</v>
      </c>
      <c r="G1993" s="122"/>
      <c r="H1993" s="122"/>
      <c r="I1993" s="122"/>
      <c r="J1993" s="122"/>
    </row>
    <row r="1994" spans="1:10" x14ac:dyDescent="0.3">
      <c r="A1994" s="122"/>
      <c r="B1994" s="126" t="s">
        <v>93</v>
      </c>
      <c r="C1994" s="123" t="s">
        <v>5</v>
      </c>
      <c r="D1994" s="125" t="s">
        <v>1223</v>
      </c>
      <c r="E1994" s="122"/>
      <c r="F1994" s="124">
        <v>53.250999999999998</v>
      </c>
      <c r="G1994" s="122"/>
      <c r="H1994" s="122"/>
      <c r="I1994" s="122"/>
      <c r="J1994" s="122"/>
    </row>
    <row r="1995" spans="1:10" x14ac:dyDescent="0.3">
      <c r="A1995" s="122"/>
      <c r="B1995" s="126" t="s">
        <v>93</v>
      </c>
      <c r="C1995" s="123" t="s">
        <v>5</v>
      </c>
      <c r="D1995" s="125" t="s">
        <v>1222</v>
      </c>
      <c r="E1995" s="122"/>
      <c r="F1995" s="124">
        <v>49.74</v>
      </c>
      <c r="G1995" s="122"/>
      <c r="H1995" s="122"/>
      <c r="I1995" s="122"/>
      <c r="J1995" s="122"/>
    </row>
    <row r="1996" spans="1:10" x14ac:dyDescent="0.3">
      <c r="A1996" s="122"/>
      <c r="B1996" s="126" t="s">
        <v>93</v>
      </c>
      <c r="C1996" s="123" t="s">
        <v>5</v>
      </c>
      <c r="D1996" s="125" t="s">
        <v>1221</v>
      </c>
      <c r="E1996" s="122"/>
      <c r="F1996" s="124">
        <v>7.2759999999999998</v>
      </c>
      <c r="G1996" s="122"/>
      <c r="H1996" s="122"/>
      <c r="I1996" s="122"/>
      <c r="J1996" s="122"/>
    </row>
    <row r="1997" spans="1:10" x14ac:dyDescent="0.3">
      <c r="A1997" s="122"/>
      <c r="B1997" s="126" t="s">
        <v>93</v>
      </c>
      <c r="C1997" s="123" t="s">
        <v>5</v>
      </c>
      <c r="D1997" s="125" t="s">
        <v>1220</v>
      </c>
      <c r="E1997" s="122"/>
      <c r="F1997" s="124">
        <v>18.523</v>
      </c>
      <c r="G1997" s="122"/>
      <c r="H1997" s="122"/>
      <c r="I1997" s="122"/>
      <c r="J1997" s="122"/>
    </row>
    <row r="1998" spans="1:10" ht="27" x14ac:dyDescent="0.3">
      <c r="A1998" s="122"/>
      <c r="B1998" s="126" t="s">
        <v>93</v>
      </c>
      <c r="C1998" s="123" t="s">
        <v>5</v>
      </c>
      <c r="D1998" s="125" t="s">
        <v>1219</v>
      </c>
      <c r="E1998" s="122"/>
      <c r="F1998" s="124">
        <v>9.35</v>
      </c>
      <c r="G1998" s="122"/>
      <c r="H1998" s="122"/>
      <c r="I1998" s="122"/>
      <c r="J1998" s="122"/>
    </row>
    <row r="1999" spans="1:10" x14ac:dyDescent="0.3">
      <c r="A1999" s="148"/>
      <c r="B1999" s="126" t="s">
        <v>93</v>
      </c>
      <c r="C1999" s="149" t="s">
        <v>5</v>
      </c>
      <c r="D1999" s="151" t="s">
        <v>1218</v>
      </c>
      <c r="E1999" s="148"/>
      <c r="F1999" s="150">
        <v>419.70600000000002</v>
      </c>
      <c r="G1999" s="148"/>
      <c r="H1999" s="148"/>
      <c r="I1999" s="148"/>
      <c r="J1999" s="148"/>
    </row>
    <row r="2000" spans="1:10" x14ac:dyDescent="0.3">
      <c r="A2000" s="138"/>
      <c r="B2000" s="126" t="s">
        <v>93</v>
      </c>
      <c r="C2000" s="139" t="s">
        <v>5</v>
      </c>
      <c r="D2000" s="140" t="s">
        <v>322</v>
      </c>
      <c r="E2000" s="138"/>
      <c r="F2000" s="139" t="s">
        <v>5</v>
      </c>
      <c r="G2000" s="138"/>
      <c r="H2000" s="138"/>
      <c r="I2000" s="138"/>
      <c r="J2000" s="138"/>
    </row>
    <row r="2001" spans="1:10" x14ac:dyDescent="0.3">
      <c r="A2001" s="122"/>
      <c r="B2001" s="126" t="s">
        <v>93</v>
      </c>
      <c r="C2001" s="123" t="s">
        <v>5</v>
      </c>
      <c r="D2001" s="125" t="s">
        <v>1217</v>
      </c>
      <c r="E2001" s="122"/>
      <c r="F2001" s="124">
        <v>13.775</v>
      </c>
      <c r="G2001" s="122"/>
      <c r="H2001" s="122"/>
      <c r="I2001" s="122"/>
      <c r="J2001" s="122"/>
    </row>
    <row r="2002" spans="1:10" x14ac:dyDescent="0.3">
      <c r="A2002" s="122"/>
      <c r="B2002" s="126" t="s">
        <v>93</v>
      </c>
      <c r="C2002" s="123" t="s">
        <v>5</v>
      </c>
      <c r="D2002" s="125" t="s">
        <v>1216</v>
      </c>
      <c r="E2002" s="122"/>
      <c r="F2002" s="124">
        <v>5.9749999999999996</v>
      </c>
      <c r="G2002" s="122"/>
      <c r="H2002" s="122"/>
      <c r="I2002" s="122"/>
      <c r="J2002" s="122"/>
    </row>
    <row r="2003" spans="1:10" x14ac:dyDescent="0.3">
      <c r="A2003" s="122"/>
      <c r="B2003" s="126" t="s">
        <v>93</v>
      </c>
      <c r="C2003" s="123" t="s">
        <v>5</v>
      </c>
      <c r="D2003" s="125" t="s">
        <v>1215</v>
      </c>
      <c r="E2003" s="122"/>
      <c r="F2003" s="124">
        <v>15.173999999999999</v>
      </c>
      <c r="G2003" s="122"/>
      <c r="H2003" s="122"/>
      <c r="I2003" s="122"/>
      <c r="J2003" s="122"/>
    </row>
    <row r="2004" spans="1:10" x14ac:dyDescent="0.3">
      <c r="A2004" s="122"/>
      <c r="B2004" s="126" t="s">
        <v>93</v>
      </c>
      <c r="C2004" s="123" t="s">
        <v>5</v>
      </c>
      <c r="D2004" s="125" t="s">
        <v>1214</v>
      </c>
      <c r="E2004" s="122"/>
      <c r="F2004" s="124">
        <v>9.9700000000000006</v>
      </c>
      <c r="G2004" s="122"/>
      <c r="H2004" s="122"/>
      <c r="I2004" s="122"/>
      <c r="J2004" s="122"/>
    </row>
    <row r="2005" spans="1:10" x14ac:dyDescent="0.3">
      <c r="A2005" s="122"/>
      <c r="B2005" s="126" t="s">
        <v>93</v>
      </c>
      <c r="C2005" s="123" t="s">
        <v>5</v>
      </c>
      <c r="D2005" s="125" t="s">
        <v>1213</v>
      </c>
      <c r="E2005" s="122"/>
      <c r="F2005" s="124">
        <v>5.1660000000000004</v>
      </c>
      <c r="G2005" s="122"/>
      <c r="H2005" s="122"/>
      <c r="I2005" s="122"/>
      <c r="J2005" s="122"/>
    </row>
    <row r="2006" spans="1:10" x14ac:dyDescent="0.3">
      <c r="A2006" s="122"/>
      <c r="B2006" s="126" t="s">
        <v>93</v>
      </c>
      <c r="C2006" s="123" t="s">
        <v>5</v>
      </c>
      <c r="D2006" s="125" t="s">
        <v>1212</v>
      </c>
      <c r="E2006" s="122"/>
      <c r="F2006" s="124">
        <v>21.27</v>
      </c>
      <c r="G2006" s="122"/>
      <c r="H2006" s="122"/>
      <c r="I2006" s="122"/>
      <c r="J2006" s="122"/>
    </row>
    <row r="2007" spans="1:10" x14ac:dyDescent="0.3">
      <c r="A2007" s="122"/>
      <c r="B2007" s="126" t="s">
        <v>93</v>
      </c>
      <c r="C2007" s="123" t="s">
        <v>5</v>
      </c>
      <c r="D2007" s="125" t="s">
        <v>1211</v>
      </c>
      <c r="E2007" s="122"/>
      <c r="F2007" s="124">
        <v>4.694</v>
      </c>
      <c r="G2007" s="122"/>
      <c r="H2007" s="122"/>
      <c r="I2007" s="122"/>
      <c r="J2007" s="122"/>
    </row>
    <row r="2008" spans="1:10" x14ac:dyDescent="0.3">
      <c r="A2008" s="122"/>
      <c r="B2008" s="126" t="s">
        <v>93</v>
      </c>
      <c r="C2008" s="123" t="s">
        <v>5</v>
      </c>
      <c r="D2008" s="125" t="s">
        <v>1210</v>
      </c>
      <c r="E2008" s="122"/>
      <c r="F2008" s="124">
        <v>42.058</v>
      </c>
      <c r="G2008" s="122"/>
      <c r="H2008" s="122"/>
      <c r="I2008" s="122"/>
      <c r="J2008" s="122"/>
    </row>
    <row r="2009" spans="1:10" x14ac:dyDescent="0.3">
      <c r="A2009" s="122"/>
      <c r="B2009" s="126" t="s">
        <v>93</v>
      </c>
      <c r="C2009" s="123" t="s">
        <v>5</v>
      </c>
      <c r="D2009" s="125" t="s">
        <v>1209</v>
      </c>
      <c r="E2009" s="122"/>
      <c r="F2009" s="124">
        <v>15.247</v>
      </c>
      <c r="G2009" s="122"/>
      <c r="H2009" s="122"/>
      <c r="I2009" s="122"/>
      <c r="J2009" s="122"/>
    </row>
    <row r="2010" spans="1:10" x14ac:dyDescent="0.3">
      <c r="A2010" s="122"/>
      <c r="B2010" s="126" t="s">
        <v>93</v>
      </c>
      <c r="C2010" s="123" t="s">
        <v>5</v>
      </c>
      <c r="D2010" s="125" t="s">
        <v>1208</v>
      </c>
      <c r="E2010" s="122"/>
      <c r="F2010" s="124">
        <v>1.68</v>
      </c>
      <c r="G2010" s="122"/>
      <c r="H2010" s="122"/>
      <c r="I2010" s="122"/>
      <c r="J2010" s="122"/>
    </row>
    <row r="2011" spans="1:10" x14ac:dyDescent="0.3">
      <c r="A2011" s="122"/>
      <c r="B2011" s="126" t="s">
        <v>93</v>
      </c>
      <c r="C2011" s="123" t="s">
        <v>5</v>
      </c>
      <c r="D2011" s="125" t="s">
        <v>1207</v>
      </c>
      <c r="E2011" s="122"/>
      <c r="F2011" s="124">
        <v>13.41</v>
      </c>
      <c r="G2011" s="122"/>
      <c r="H2011" s="122"/>
      <c r="I2011" s="122"/>
      <c r="J2011" s="122"/>
    </row>
    <row r="2012" spans="1:10" x14ac:dyDescent="0.3">
      <c r="A2012" s="122"/>
      <c r="B2012" s="126" t="s">
        <v>93</v>
      </c>
      <c r="C2012" s="123" t="s">
        <v>5</v>
      </c>
      <c r="D2012" s="125" t="s">
        <v>1206</v>
      </c>
      <c r="E2012" s="122"/>
      <c r="F2012" s="124">
        <v>16.739000000000001</v>
      </c>
      <c r="G2012" s="122"/>
      <c r="H2012" s="122"/>
      <c r="I2012" s="122"/>
      <c r="J2012" s="122"/>
    </row>
    <row r="2013" spans="1:10" x14ac:dyDescent="0.3">
      <c r="A2013" s="122"/>
      <c r="B2013" s="126" t="s">
        <v>93</v>
      </c>
      <c r="C2013" s="123" t="s">
        <v>5</v>
      </c>
      <c r="D2013" s="125" t="s">
        <v>1205</v>
      </c>
      <c r="E2013" s="122"/>
      <c r="F2013" s="124">
        <v>7.6440000000000001</v>
      </c>
      <c r="G2013" s="122"/>
      <c r="H2013" s="122"/>
      <c r="I2013" s="122"/>
      <c r="J2013" s="122"/>
    </row>
    <row r="2014" spans="1:10" x14ac:dyDescent="0.3">
      <c r="A2014" s="122"/>
      <c r="B2014" s="126" t="s">
        <v>93</v>
      </c>
      <c r="C2014" s="123" t="s">
        <v>5</v>
      </c>
      <c r="D2014" s="125" t="s">
        <v>1204</v>
      </c>
      <c r="E2014" s="122"/>
      <c r="F2014" s="124">
        <v>30.324000000000002</v>
      </c>
      <c r="G2014" s="122"/>
      <c r="H2014" s="122"/>
      <c r="I2014" s="122"/>
      <c r="J2014" s="122"/>
    </row>
    <row r="2015" spans="1:10" x14ac:dyDescent="0.3">
      <c r="A2015" s="122"/>
      <c r="B2015" s="126" t="s">
        <v>93</v>
      </c>
      <c r="C2015" s="123" t="s">
        <v>5</v>
      </c>
      <c r="D2015" s="125" t="s">
        <v>1203</v>
      </c>
      <c r="E2015" s="122"/>
      <c r="F2015" s="124">
        <v>4.2</v>
      </c>
      <c r="G2015" s="122"/>
      <c r="H2015" s="122"/>
      <c r="I2015" s="122"/>
      <c r="J2015" s="122"/>
    </row>
    <row r="2016" spans="1:10" ht="27" x14ac:dyDescent="0.3">
      <c r="A2016" s="122"/>
      <c r="B2016" s="126" t="s">
        <v>93</v>
      </c>
      <c r="C2016" s="123" t="s">
        <v>5</v>
      </c>
      <c r="D2016" s="125" t="s">
        <v>1202</v>
      </c>
      <c r="E2016" s="122"/>
      <c r="F2016" s="124">
        <v>65.02</v>
      </c>
      <c r="G2016" s="122"/>
      <c r="H2016" s="122"/>
      <c r="I2016" s="122"/>
      <c r="J2016" s="122"/>
    </row>
    <row r="2017" spans="1:10" x14ac:dyDescent="0.3">
      <c r="A2017" s="122"/>
      <c r="B2017" s="126" t="s">
        <v>93</v>
      </c>
      <c r="C2017" s="123" t="s">
        <v>5</v>
      </c>
      <c r="D2017" s="125" t="s">
        <v>1201</v>
      </c>
      <c r="E2017" s="122"/>
      <c r="F2017" s="124">
        <v>12.81</v>
      </c>
      <c r="G2017" s="122"/>
      <c r="H2017" s="122"/>
      <c r="I2017" s="122"/>
      <c r="J2017" s="122"/>
    </row>
    <row r="2018" spans="1:10" x14ac:dyDescent="0.3">
      <c r="A2018" s="122"/>
      <c r="B2018" s="126" t="s">
        <v>93</v>
      </c>
      <c r="C2018" s="123" t="s">
        <v>5</v>
      </c>
      <c r="D2018" s="125" t="s">
        <v>1200</v>
      </c>
      <c r="E2018" s="122"/>
      <c r="F2018" s="124">
        <v>21.224</v>
      </c>
      <c r="G2018" s="122"/>
      <c r="H2018" s="122"/>
      <c r="I2018" s="122"/>
      <c r="J2018" s="122"/>
    </row>
    <row r="2019" spans="1:10" ht="27" x14ac:dyDescent="0.3">
      <c r="A2019" s="122"/>
      <c r="B2019" s="126" t="s">
        <v>93</v>
      </c>
      <c r="C2019" s="123" t="s">
        <v>5</v>
      </c>
      <c r="D2019" s="125" t="s">
        <v>1199</v>
      </c>
      <c r="E2019" s="122"/>
      <c r="F2019" s="124">
        <v>10.647</v>
      </c>
      <c r="G2019" s="122"/>
      <c r="H2019" s="122"/>
      <c r="I2019" s="122"/>
      <c r="J2019" s="122"/>
    </row>
    <row r="2020" spans="1:10" x14ac:dyDescent="0.3">
      <c r="A2020" s="148"/>
      <c r="B2020" s="126" t="s">
        <v>93</v>
      </c>
      <c r="C2020" s="149" t="s">
        <v>5</v>
      </c>
      <c r="D2020" s="151" t="s">
        <v>413</v>
      </c>
      <c r="E2020" s="148"/>
      <c r="F2020" s="150">
        <v>317.02699999999999</v>
      </c>
      <c r="G2020" s="148"/>
      <c r="H2020" s="148"/>
      <c r="I2020" s="148"/>
      <c r="J2020" s="148"/>
    </row>
    <row r="2021" spans="1:10" x14ac:dyDescent="0.3">
      <c r="A2021" s="138"/>
      <c r="B2021" s="126" t="s">
        <v>93</v>
      </c>
      <c r="C2021" s="139" t="s">
        <v>5</v>
      </c>
      <c r="D2021" s="140" t="s">
        <v>1198</v>
      </c>
      <c r="E2021" s="138"/>
      <c r="F2021" s="139" t="s">
        <v>5</v>
      </c>
      <c r="G2021" s="138"/>
      <c r="H2021" s="138"/>
      <c r="I2021" s="138"/>
      <c r="J2021" s="138"/>
    </row>
    <row r="2022" spans="1:10" x14ac:dyDescent="0.3">
      <c r="A2022" s="138"/>
      <c r="B2022" s="126" t="s">
        <v>93</v>
      </c>
      <c r="C2022" s="139" t="s">
        <v>5</v>
      </c>
      <c r="D2022" s="140" t="s">
        <v>456</v>
      </c>
      <c r="E2022" s="138"/>
      <c r="F2022" s="139" t="s">
        <v>5</v>
      </c>
      <c r="G2022" s="138"/>
      <c r="H2022" s="138"/>
      <c r="I2022" s="138"/>
      <c r="J2022" s="138"/>
    </row>
    <row r="2023" spans="1:10" x14ac:dyDescent="0.3">
      <c r="A2023" s="122"/>
      <c r="B2023" s="126" t="s">
        <v>93</v>
      </c>
      <c r="C2023" s="123" t="s">
        <v>5</v>
      </c>
      <c r="D2023" s="125" t="s">
        <v>1197</v>
      </c>
      <c r="E2023" s="122"/>
      <c r="F2023" s="124">
        <v>13.003</v>
      </c>
      <c r="G2023" s="122"/>
      <c r="H2023" s="122"/>
      <c r="I2023" s="122"/>
      <c r="J2023" s="122"/>
    </row>
    <row r="2024" spans="1:10" x14ac:dyDescent="0.3">
      <c r="A2024" s="122"/>
      <c r="B2024" s="126" t="s">
        <v>93</v>
      </c>
      <c r="C2024" s="123" t="s">
        <v>5</v>
      </c>
      <c r="D2024" s="125" t="s">
        <v>1196</v>
      </c>
      <c r="E2024" s="122"/>
      <c r="F2024" s="124">
        <v>5.7</v>
      </c>
      <c r="G2024" s="122"/>
      <c r="H2024" s="122"/>
      <c r="I2024" s="122"/>
      <c r="J2024" s="122"/>
    </row>
    <row r="2025" spans="1:10" x14ac:dyDescent="0.3">
      <c r="A2025" s="122"/>
      <c r="B2025" s="126" t="s">
        <v>93</v>
      </c>
      <c r="C2025" s="123" t="s">
        <v>5</v>
      </c>
      <c r="D2025" s="125" t="s">
        <v>1195</v>
      </c>
      <c r="E2025" s="122"/>
      <c r="F2025" s="124">
        <v>4.54</v>
      </c>
      <c r="G2025" s="122"/>
      <c r="H2025" s="122"/>
      <c r="I2025" s="122"/>
      <c r="J2025" s="122"/>
    </row>
    <row r="2026" spans="1:10" x14ac:dyDescent="0.3">
      <c r="A2026" s="122"/>
      <c r="B2026" s="126" t="s">
        <v>93</v>
      </c>
      <c r="C2026" s="123" t="s">
        <v>5</v>
      </c>
      <c r="D2026" s="125" t="s">
        <v>1194</v>
      </c>
      <c r="E2026" s="122"/>
      <c r="F2026" s="124">
        <v>13.176</v>
      </c>
      <c r="G2026" s="122"/>
      <c r="H2026" s="122"/>
      <c r="I2026" s="122"/>
      <c r="J2026" s="122"/>
    </row>
    <row r="2027" spans="1:10" x14ac:dyDescent="0.3">
      <c r="A2027" s="122"/>
      <c r="B2027" s="126" t="s">
        <v>93</v>
      </c>
      <c r="C2027" s="123" t="s">
        <v>5</v>
      </c>
      <c r="D2027" s="125" t="s">
        <v>1193</v>
      </c>
      <c r="E2027" s="122"/>
      <c r="F2027" s="124">
        <v>2.2839999999999998</v>
      </c>
      <c r="G2027" s="122"/>
      <c r="H2027" s="122"/>
      <c r="I2027" s="122"/>
      <c r="J2027" s="122"/>
    </row>
    <row r="2028" spans="1:10" x14ac:dyDescent="0.3">
      <c r="A2028" s="122"/>
      <c r="B2028" s="126" t="s">
        <v>93</v>
      </c>
      <c r="C2028" s="123" t="s">
        <v>5</v>
      </c>
      <c r="D2028" s="125" t="s">
        <v>1192</v>
      </c>
      <c r="E2028" s="122"/>
      <c r="F2028" s="124">
        <v>16.390999999999998</v>
      </c>
      <c r="G2028" s="122"/>
      <c r="H2028" s="122"/>
      <c r="I2028" s="122"/>
      <c r="J2028" s="122"/>
    </row>
    <row r="2029" spans="1:10" x14ac:dyDescent="0.3">
      <c r="A2029" s="122"/>
      <c r="B2029" s="126" t="s">
        <v>93</v>
      </c>
      <c r="C2029" s="123" t="s">
        <v>5</v>
      </c>
      <c r="D2029" s="125" t="s">
        <v>1191</v>
      </c>
      <c r="E2029" s="122"/>
      <c r="F2029" s="124">
        <v>6.4480000000000004</v>
      </c>
      <c r="G2029" s="122"/>
      <c r="H2029" s="122"/>
      <c r="I2029" s="122"/>
      <c r="J2029" s="122"/>
    </row>
    <row r="2030" spans="1:10" ht="27" x14ac:dyDescent="0.3">
      <c r="A2030" s="122"/>
      <c r="B2030" s="126" t="s">
        <v>93</v>
      </c>
      <c r="C2030" s="123" t="s">
        <v>5</v>
      </c>
      <c r="D2030" s="125" t="s">
        <v>1190</v>
      </c>
      <c r="E2030" s="122"/>
      <c r="F2030" s="124">
        <v>30.92</v>
      </c>
      <c r="G2030" s="122"/>
      <c r="H2030" s="122"/>
      <c r="I2030" s="122"/>
      <c r="J2030" s="122"/>
    </row>
    <row r="2031" spans="1:10" x14ac:dyDescent="0.3">
      <c r="A2031" s="122"/>
      <c r="B2031" s="126" t="s">
        <v>93</v>
      </c>
      <c r="C2031" s="123" t="s">
        <v>5</v>
      </c>
      <c r="D2031" s="125" t="s">
        <v>1189</v>
      </c>
      <c r="E2031" s="122"/>
      <c r="F2031" s="124">
        <v>24.497</v>
      </c>
      <c r="G2031" s="122"/>
      <c r="H2031" s="122"/>
      <c r="I2031" s="122"/>
      <c r="J2031" s="122"/>
    </row>
    <row r="2032" spans="1:10" x14ac:dyDescent="0.3">
      <c r="A2032" s="122"/>
      <c r="B2032" s="126" t="s">
        <v>93</v>
      </c>
      <c r="C2032" s="123" t="s">
        <v>5</v>
      </c>
      <c r="D2032" s="125" t="s">
        <v>1188</v>
      </c>
      <c r="E2032" s="122"/>
      <c r="F2032" s="124">
        <v>42.975999999999999</v>
      </c>
      <c r="G2032" s="122"/>
      <c r="H2032" s="122"/>
      <c r="I2032" s="122"/>
      <c r="J2032" s="122"/>
    </row>
    <row r="2033" spans="1:10" x14ac:dyDescent="0.3">
      <c r="A2033" s="122"/>
      <c r="B2033" s="126" t="s">
        <v>93</v>
      </c>
      <c r="C2033" s="123" t="s">
        <v>5</v>
      </c>
      <c r="D2033" s="125" t="s">
        <v>1187</v>
      </c>
      <c r="E2033" s="122"/>
      <c r="F2033" s="124">
        <v>26.565999999999999</v>
      </c>
      <c r="G2033" s="122"/>
      <c r="H2033" s="122"/>
      <c r="I2033" s="122"/>
      <c r="J2033" s="122"/>
    </row>
    <row r="2034" spans="1:10" x14ac:dyDescent="0.3">
      <c r="A2034" s="122"/>
      <c r="B2034" s="126" t="s">
        <v>93</v>
      </c>
      <c r="C2034" s="123" t="s">
        <v>5</v>
      </c>
      <c r="D2034" s="125" t="s">
        <v>1186</v>
      </c>
      <c r="E2034" s="122"/>
      <c r="F2034" s="124">
        <v>21.431000000000001</v>
      </c>
      <c r="G2034" s="122"/>
      <c r="H2034" s="122"/>
      <c r="I2034" s="122"/>
      <c r="J2034" s="122"/>
    </row>
    <row r="2035" spans="1:10" x14ac:dyDescent="0.3">
      <c r="A2035" s="122"/>
      <c r="B2035" s="126" t="s">
        <v>93</v>
      </c>
      <c r="C2035" s="123" t="s">
        <v>5</v>
      </c>
      <c r="D2035" s="125" t="s">
        <v>1185</v>
      </c>
      <c r="E2035" s="122"/>
      <c r="F2035" s="124">
        <v>13.212999999999999</v>
      </c>
      <c r="G2035" s="122"/>
      <c r="H2035" s="122"/>
      <c r="I2035" s="122"/>
      <c r="J2035" s="122"/>
    </row>
    <row r="2036" spans="1:10" x14ac:dyDescent="0.3">
      <c r="A2036" s="122"/>
      <c r="B2036" s="126" t="s">
        <v>93</v>
      </c>
      <c r="C2036" s="123" t="s">
        <v>5</v>
      </c>
      <c r="D2036" s="125" t="s">
        <v>1184</v>
      </c>
      <c r="E2036" s="122"/>
      <c r="F2036" s="124">
        <v>4.0270000000000001</v>
      </c>
      <c r="G2036" s="122"/>
      <c r="H2036" s="122"/>
      <c r="I2036" s="122"/>
      <c r="J2036" s="122"/>
    </row>
    <row r="2037" spans="1:10" x14ac:dyDescent="0.3">
      <c r="A2037" s="122"/>
      <c r="B2037" s="126" t="s">
        <v>93</v>
      </c>
      <c r="C2037" s="123" t="s">
        <v>5</v>
      </c>
      <c r="D2037" s="125" t="s">
        <v>1183</v>
      </c>
      <c r="E2037" s="122"/>
      <c r="F2037" s="124">
        <v>28.972999999999999</v>
      </c>
      <c r="G2037" s="122"/>
      <c r="H2037" s="122"/>
      <c r="I2037" s="122"/>
      <c r="J2037" s="122"/>
    </row>
    <row r="2038" spans="1:10" x14ac:dyDescent="0.3">
      <c r="A2038" s="122"/>
      <c r="B2038" s="126" t="s">
        <v>93</v>
      </c>
      <c r="C2038" s="123" t="s">
        <v>5</v>
      </c>
      <c r="D2038" s="125" t="s">
        <v>1182</v>
      </c>
      <c r="E2038" s="122"/>
      <c r="F2038" s="124">
        <v>1.96</v>
      </c>
      <c r="G2038" s="122"/>
      <c r="H2038" s="122"/>
      <c r="I2038" s="122"/>
      <c r="J2038" s="122"/>
    </row>
    <row r="2039" spans="1:10" x14ac:dyDescent="0.3">
      <c r="A2039" s="122"/>
      <c r="B2039" s="126" t="s">
        <v>93</v>
      </c>
      <c r="C2039" s="123" t="s">
        <v>5</v>
      </c>
      <c r="D2039" s="125" t="s">
        <v>1181</v>
      </c>
      <c r="E2039" s="122"/>
      <c r="F2039" s="124">
        <v>9.24</v>
      </c>
      <c r="G2039" s="122"/>
      <c r="H2039" s="122"/>
      <c r="I2039" s="122"/>
      <c r="J2039" s="122"/>
    </row>
    <row r="2040" spans="1:10" x14ac:dyDescent="0.3">
      <c r="A2040" s="122"/>
      <c r="B2040" s="126" t="s">
        <v>93</v>
      </c>
      <c r="C2040" s="123" t="s">
        <v>5</v>
      </c>
      <c r="D2040" s="125" t="s">
        <v>1180</v>
      </c>
      <c r="E2040" s="122"/>
      <c r="F2040" s="124">
        <v>16.463000000000001</v>
      </c>
      <c r="G2040" s="122"/>
      <c r="H2040" s="122"/>
      <c r="I2040" s="122"/>
      <c r="J2040" s="122"/>
    </row>
    <row r="2041" spans="1:10" x14ac:dyDescent="0.3">
      <c r="A2041" s="122"/>
      <c r="B2041" s="126" t="s">
        <v>93</v>
      </c>
      <c r="C2041" s="123" t="s">
        <v>5</v>
      </c>
      <c r="D2041" s="125" t="s">
        <v>1179</v>
      </c>
      <c r="E2041" s="122"/>
      <c r="F2041" s="124">
        <v>10.441000000000001</v>
      </c>
      <c r="G2041" s="122"/>
      <c r="H2041" s="122"/>
      <c r="I2041" s="122"/>
      <c r="J2041" s="122"/>
    </row>
    <row r="2042" spans="1:10" x14ac:dyDescent="0.3">
      <c r="A2042" s="122"/>
      <c r="B2042" s="126" t="s">
        <v>93</v>
      </c>
      <c r="C2042" s="123" t="s">
        <v>5</v>
      </c>
      <c r="D2042" s="125" t="s">
        <v>1178</v>
      </c>
      <c r="E2042" s="122"/>
      <c r="F2042" s="124">
        <v>10.871</v>
      </c>
      <c r="G2042" s="122"/>
      <c r="H2042" s="122"/>
      <c r="I2042" s="122"/>
      <c r="J2042" s="122"/>
    </row>
    <row r="2043" spans="1:10" x14ac:dyDescent="0.3">
      <c r="A2043" s="122"/>
      <c r="B2043" s="126" t="s">
        <v>93</v>
      </c>
      <c r="C2043" s="123" t="s">
        <v>5</v>
      </c>
      <c r="D2043" s="125" t="s">
        <v>1177</v>
      </c>
      <c r="E2043" s="122"/>
      <c r="F2043" s="124">
        <v>0.95899999999999996</v>
      </c>
      <c r="G2043" s="122"/>
      <c r="H2043" s="122"/>
      <c r="I2043" s="122"/>
      <c r="J2043" s="122"/>
    </row>
    <row r="2044" spans="1:10" x14ac:dyDescent="0.3">
      <c r="A2044" s="122"/>
      <c r="B2044" s="126" t="s">
        <v>93</v>
      </c>
      <c r="C2044" s="123" t="s">
        <v>5</v>
      </c>
      <c r="D2044" s="125" t="s">
        <v>1176</v>
      </c>
      <c r="E2044" s="122"/>
      <c r="F2044" s="124">
        <v>30.73</v>
      </c>
      <c r="G2044" s="122"/>
      <c r="H2044" s="122"/>
      <c r="I2044" s="122"/>
      <c r="J2044" s="122"/>
    </row>
    <row r="2045" spans="1:10" x14ac:dyDescent="0.3">
      <c r="A2045" s="122"/>
      <c r="B2045" s="126" t="s">
        <v>93</v>
      </c>
      <c r="C2045" s="123" t="s">
        <v>5</v>
      </c>
      <c r="D2045" s="125" t="s">
        <v>1175</v>
      </c>
      <c r="E2045" s="122"/>
      <c r="F2045" s="124">
        <v>39.566000000000003</v>
      </c>
      <c r="G2045" s="122"/>
      <c r="H2045" s="122"/>
      <c r="I2045" s="122"/>
      <c r="J2045" s="122"/>
    </row>
    <row r="2046" spans="1:10" x14ac:dyDescent="0.3">
      <c r="A2046" s="122"/>
      <c r="B2046" s="126" t="s">
        <v>93</v>
      </c>
      <c r="C2046" s="123" t="s">
        <v>5</v>
      </c>
      <c r="D2046" s="125" t="s">
        <v>1174</v>
      </c>
      <c r="E2046" s="122"/>
      <c r="F2046" s="124">
        <v>3.5640000000000001</v>
      </c>
      <c r="G2046" s="122"/>
      <c r="H2046" s="122"/>
      <c r="I2046" s="122"/>
      <c r="J2046" s="122"/>
    </row>
    <row r="2047" spans="1:10" x14ac:dyDescent="0.3">
      <c r="A2047" s="148"/>
      <c r="B2047" s="126" t="s">
        <v>93</v>
      </c>
      <c r="C2047" s="149" t="s">
        <v>5</v>
      </c>
      <c r="D2047" s="151" t="s">
        <v>547</v>
      </c>
      <c r="E2047" s="148"/>
      <c r="F2047" s="150">
        <v>377.93900000000002</v>
      </c>
      <c r="G2047" s="148"/>
      <c r="H2047" s="148"/>
      <c r="I2047" s="148"/>
      <c r="J2047" s="148"/>
    </row>
    <row r="2048" spans="1:10" x14ac:dyDescent="0.3">
      <c r="A2048" s="138"/>
      <c r="B2048" s="126" t="s">
        <v>93</v>
      </c>
      <c r="C2048" s="139" t="s">
        <v>5</v>
      </c>
      <c r="D2048" s="140" t="s">
        <v>322</v>
      </c>
      <c r="E2048" s="138"/>
      <c r="F2048" s="139" t="s">
        <v>5</v>
      </c>
      <c r="G2048" s="138"/>
      <c r="H2048" s="138"/>
      <c r="I2048" s="138"/>
      <c r="J2048" s="138"/>
    </row>
    <row r="2049" spans="1:10" x14ac:dyDescent="0.3">
      <c r="A2049" s="122"/>
      <c r="B2049" s="126" t="s">
        <v>93</v>
      </c>
      <c r="C2049" s="123" t="s">
        <v>5</v>
      </c>
      <c r="D2049" s="125" t="s">
        <v>1173</v>
      </c>
      <c r="E2049" s="122"/>
      <c r="F2049" s="124">
        <v>5.32</v>
      </c>
      <c r="G2049" s="122"/>
      <c r="H2049" s="122"/>
      <c r="I2049" s="122"/>
      <c r="J2049" s="122"/>
    </row>
    <row r="2050" spans="1:10" x14ac:dyDescent="0.3">
      <c r="A2050" s="122"/>
      <c r="B2050" s="126" t="s">
        <v>93</v>
      </c>
      <c r="C2050" s="123" t="s">
        <v>5</v>
      </c>
      <c r="D2050" s="125" t="s">
        <v>1172</v>
      </c>
      <c r="E2050" s="122"/>
      <c r="F2050" s="124">
        <v>8.41</v>
      </c>
      <c r="G2050" s="122"/>
      <c r="H2050" s="122"/>
      <c r="I2050" s="122"/>
      <c r="J2050" s="122"/>
    </row>
    <row r="2051" spans="1:10" x14ac:dyDescent="0.3">
      <c r="A2051" s="122"/>
      <c r="B2051" s="126" t="s">
        <v>93</v>
      </c>
      <c r="C2051" s="123" t="s">
        <v>5</v>
      </c>
      <c r="D2051" s="125" t="s">
        <v>1171</v>
      </c>
      <c r="E2051" s="122"/>
      <c r="F2051" s="124">
        <v>7.05</v>
      </c>
      <c r="G2051" s="122"/>
      <c r="H2051" s="122"/>
      <c r="I2051" s="122"/>
      <c r="J2051" s="122"/>
    </row>
    <row r="2052" spans="1:10" x14ac:dyDescent="0.3">
      <c r="A2052" s="122"/>
      <c r="B2052" s="126" t="s">
        <v>93</v>
      </c>
      <c r="C2052" s="123" t="s">
        <v>5</v>
      </c>
      <c r="D2052" s="125" t="s">
        <v>1170</v>
      </c>
      <c r="E2052" s="122"/>
      <c r="F2052" s="124">
        <v>10.734999999999999</v>
      </c>
      <c r="G2052" s="122"/>
      <c r="H2052" s="122"/>
      <c r="I2052" s="122"/>
      <c r="J2052" s="122"/>
    </row>
    <row r="2053" spans="1:10" x14ac:dyDescent="0.3">
      <c r="A2053" s="122"/>
      <c r="B2053" s="126" t="s">
        <v>93</v>
      </c>
      <c r="C2053" s="123" t="s">
        <v>5</v>
      </c>
      <c r="D2053" s="125" t="s">
        <v>1169</v>
      </c>
      <c r="E2053" s="122"/>
      <c r="F2053" s="124">
        <v>6.2859999999999996</v>
      </c>
      <c r="G2053" s="122"/>
      <c r="H2053" s="122"/>
      <c r="I2053" s="122"/>
      <c r="J2053" s="122"/>
    </row>
    <row r="2054" spans="1:10" x14ac:dyDescent="0.3">
      <c r="A2054" s="122"/>
      <c r="B2054" s="126" t="s">
        <v>93</v>
      </c>
      <c r="C2054" s="123" t="s">
        <v>5</v>
      </c>
      <c r="D2054" s="125" t="s">
        <v>1168</v>
      </c>
      <c r="E2054" s="122"/>
      <c r="F2054" s="124">
        <v>12.147</v>
      </c>
      <c r="G2054" s="122"/>
      <c r="H2054" s="122"/>
      <c r="I2054" s="122"/>
      <c r="J2054" s="122"/>
    </row>
    <row r="2055" spans="1:10" x14ac:dyDescent="0.3">
      <c r="A2055" s="122"/>
      <c r="B2055" s="126" t="s">
        <v>93</v>
      </c>
      <c r="C2055" s="123" t="s">
        <v>5</v>
      </c>
      <c r="D2055" s="125" t="s">
        <v>1167</v>
      </c>
      <c r="E2055" s="122"/>
      <c r="F2055" s="124">
        <v>0.44</v>
      </c>
      <c r="G2055" s="122"/>
      <c r="H2055" s="122"/>
      <c r="I2055" s="122"/>
      <c r="J2055" s="122"/>
    </row>
    <row r="2056" spans="1:10" x14ac:dyDescent="0.3">
      <c r="A2056" s="122"/>
      <c r="B2056" s="126" t="s">
        <v>93</v>
      </c>
      <c r="C2056" s="123" t="s">
        <v>5</v>
      </c>
      <c r="D2056" s="125" t="s">
        <v>1166</v>
      </c>
      <c r="E2056" s="122"/>
      <c r="F2056" s="124">
        <v>8.6379999999999999</v>
      </c>
      <c r="G2056" s="122"/>
      <c r="H2056" s="122"/>
      <c r="I2056" s="122"/>
      <c r="J2056" s="122"/>
    </row>
    <row r="2057" spans="1:10" x14ac:dyDescent="0.3">
      <c r="A2057" s="122"/>
      <c r="B2057" s="126" t="s">
        <v>93</v>
      </c>
      <c r="C2057" s="123" t="s">
        <v>5</v>
      </c>
      <c r="D2057" s="125" t="s">
        <v>1165</v>
      </c>
      <c r="E2057" s="122"/>
      <c r="F2057" s="124">
        <v>8.8610000000000007</v>
      </c>
      <c r="G2057" s="122"/>
      <c r="H2057" s="122"/>
      <c r="I2057" s="122"/>
      <c r="J2057" s="122"/>
    </row>
    <row r="2058" spans="1:10" x14ac:dyDescent="0.3">
      <c r="A2058" s="122"/>
      <c r="B2058" s="126" t="s">
        <v>93</v>
      </c>
      <c r="C2058" s="123" t="s">
        <v>5</v>
      </c>
      <c r="D2058" s="125" t="s">
        <v>1164</v>
      </c>
      <c r="E2058" s="122"/>
      <c r="F2058" s="124">
        <v>7.649</v>
      </c>
      <c r="G2058" s="122"/>
      <c r="H2058" s="122"/>
      <c r="I2058" s="122"/>
      <c r="J2058" s="122"/>
    </row>
    <row r="2059" spans="1:10" x14ac:dyDescent="0.3">
      <c r="A2059" s="122"/>
      <c r="B2059" s="126" t="s">
        <v>93</v>
      </c>
      <c r="C2059" s="123" t="s">
        <v>5</v>
      </c>
      <c r="D2059" s="125" t="s">
        <v>1163</v>
      </c>
      <c r="E2059" s="122"/>
      <c r="F2059" s="124">
        <v>18.135000000000002</v>
      </c>
      <c r="G2059" s="122"/>
      <c r="H2059" s="122"/>
      <c r="I2059" s="122"/>
      <c r="J2059" s="122"/>
    </row>
    <row r="2060" spans="1:10" x14ac:dyDescent="0.3">
      <c r="A2060" s="122"/>
      <c r="B2060" s="126" t="s">
        <v>93</v>
      </c>
      <c r="C2060" s="123" t="s">
        <v>5</v>
      </c>
      <c r="D2060" s="125" t="s">
        <v>1162</v>
      </c>
      <c r="E2060" s="122"/>
      <c r="F2060" s="124">
        <v>9.609</v>
      </c>
      <c r="G2060" s="122"/>
      <c r="H2060" s="122"/>
      <c r="I2060" s="122"/>
      <c r="J2060" s="122"/>
    </row>
    <row r="2061" spans="1:10" x14ac:dyDescent="0.3">
      <c r="A2061" s="122"/>
      <c r="B2061" s="126" t="s">
        <v>93</v>
      </c>
      <c r="C2061" s="123" t="s">
        <v>5</v>
      </c>
      <c r="D2061" s="125" t="s">
        <v>1161</v>
      </c>
      <c r="E2061" s="122"/>
      <c r="F2061" s="124">
        <v>7.1139999999999999</v>
      </c>
      <c r="G2061" s="122"/>
      <c r="H2061" s="122"/>
      <c r="I2061" s="122"/>
      <c r="J2061" s="122"/>
    </row>
    <row r="2062" spans="1:10" x14ac:dyDescent="0.3">
      <c r="A2062" s="122"/>
      <c r="B2062" s="126" t="s">
        <v>93</v>
      </c>
      <c r="C2062" s="123" t="s">
        <v>5</v>
      </c>
      <c r="D2062" s="125" t="s">
        <v>1160</v>
      </c>
      <c r="E2062" s="122"/>
      <c r="F2062" s="124">
        <v>4.9279999999999999</v>
      </c>
      <c r="G2062" s="122"/>
      <c r="H2062" s="122"/>
      <c r="I2062" s="122"/>
      <c r="J2062" s="122"/>
    </row>
    <row r="2063" spans="1:10" x14ac:dyDescent="0.3">
      <c r="A2063" s="122"/>
      <c r="B2063" s="126" t="s">
        <v>93</v>
      </c>
      <c r="C2063" s="123" t="s">
        <v>5</v>
      </c>
      <c r="D2063" s="125" t="s">
        <v>1159</v>
      </c>
      <c r="E2063" s="122"/>
      <c r="F2063" s="124">
        <v>17.574999999999999</v>
      </c>
      <c r="G2063" s="122"/>
      <c r="H2063" s="122"/>
      <c r="I2063" s="122"/>
      <c r="J2063" s="122"/>
    </row>
    <row r="2064" spans="1:10" x14ac:dyDescent="0.3">
      <c r="A2064" s="122"/>
      <c r="B2064" s="126" t="s">
        <v>93</v>
      </c>
      <c r="C2064" s="123" t="s">
        <v>5</v>
      </c>
      <c r="D2064" s="125" t="s">
        <v>1158</v>
      </c>
      <c r="E2064" s="122"/>
      <c r="F2064" s="124">
        <v>14.73</v>
      </c>
      <c r="G2064" s="122"/>
      <c r="H2064" s="122"/>
      <c r="I2064" s="122"/>
      <c r="J2064" s="122"/>
    </row>
    <row r="2065" spans="1:10" x14ac:dyDescent="0.3">
      <c r="A2065" s="122"/>
      <c r="B2065" s="126" t="s">
        <v>93</v>
      </c>
      <c r="C2065" s="123" t="s">
        <v>5</v>
      </c>
      <c r="D2065" s="125" t="s">
        <v>1157</v>
      </c>
      <c r="E2065" s="122"/>
      <c r="F2065" s="124">
        <v>4.62</v>
      </c>
      <c r="G2065" s="122"/>
      <c r="H2065" s="122"/>
      <c r="I2065" s="122"/>
      <c r="J2065" s="122"/>
    </row>
    <row r="2066" spans="1:10" x14ac:dyDescent="0.3">
      <c r="A2066" s="122"/>
      <c r="B2066" s="126" t="s">
        <v>93</v>
      </c>
      <c r="C2066" s="123" t="s">
        <v>5</v>
      </c>
      <c r="D2066" s="125" t="s">
        <v>1156</v>
      </c>
      <c r="E2066" s="122"/>
      <c r="F2066" s="124">
        <v>6.8460000000000001</v>
      </c>
      <c r="G2066" s="122"/>
      <c r="H2066" s="122"/>
      <c r="I2066" s="122"/>
      <c r="J2066" s="122"/>
    </row>
    <row r="2067" spans="1:10" x14ac:dyDescent="0.3">
      <c r="A2067" s="148"/>
      <c r="B2067" s="126" t="s">
        <v>93</v>
      </c>
      <c r="C2067" s="149" t="s">
        <v>5</v>
      </c>
      <c r="D2067" s="151" t="s">
        <v>413</v>
      </c>
      <c r="E2067" s="148"/>
      <c r="F2067" s="150">
        <v>159.09299999999999</v>
      </c>
      <c r="G2067" s="148"/>
      <c r="H2067" s="148"/>
      <c r="I2067" s="148"/>
      <c r="J2067" s="148"/>
    </row>
    <row r="2068" spans="1:10" x14ac:dyDescent="0.3">
      <c r="A2068" s="138"/>
      <c r="B2068" s="126" t="s">
        <v>93</v>
      </c>
      <c r="C2068" s="139" t="s">
        <v>5</v>
      </c>
      <c r="D2068" s="140" t="s">
        <v>1155</v>
      </c>
      <c r="E2068" s="138"/>
      <c r="F2068" s="139" t="s">
        <v>5</v>
      </c>
      <c r="G2068" s="138"/>
      <c r="H2068" s="138"/>
      <c r="I2068" s="138"/>
      <c r="J2068" s="138"/>
    </row>
    <row r="2069" spans="1:10" x14ac:dyDescent="0.3">
      <c r="A2069" s="138"/>
      <c r="B2069" s="126" t="s">
        <v>93</v>
      </c>
      <c r="C2069" s="139" t="s">
        <v>5</v>
      </c>
      <c r="D2069" s="140" t="s">
        <v>343</v>
      </c>
      <c r="E2069" s="138"/>
      <c r="F2069" s="139" t="s">
        <v>5</v>
      </c>
      <c r="G2069" s="138"/>
      <c r="H2069" s="138"/>
      <c r="I2069" s="138"/>
      <c r="J2069" s="138"/>
    </row>
    <row r="2070" spans="1:10" x14ac:dyDescent="0.3">
      <c r="A2070" s="122"/>
      <c r="B2070" s="126" t="s">
        <v>93</v>
      </c>
      <c r="C2070" s="123" t="s">
        <v>5</v>
      </c>
      <c r="D2070" s="125" t="s">
        <v>1154</v>
      </c>
      <c r="E2070" s="122"/>
      <c r="F2070" s="124">
        <v>40.814999999999998</v>
      </c>
      <c r="G2070" s="122"/>
      <c r="H2070" s="122"/>
      <c r="I2070" s="122"/>
      <c r="J2070" s="122"/>
    </row>
    <row r="2071" spans="1:10" x14ac:dyDescent="0.3">
      <c r="A2071" s="122"/>
      <c r="B2071" s="126" t="s">
        <v>93</v>
      </c>
      <c r="C2071" s="123" t="s">
        <v>5</v>
      </c>
      <c r="D2071" s="125" t="s">
        <v>1153</v>
      </c>
      <c r="E2071" s="122"/>
      <c r="F2071" s="124">
        <v>32.683</v>
      </c>
      <c r="G2071" s="122"/>
      <c r="H2071" s="122"/>
      <c r="I2071" s="122"/>
      <c r="J2071" s="122"/>
    </row>
    <row r="2072" spans="1:10" x14ac:dyDescent="0.3">
      <c r="A2072" s="122"/>
      <c r="B2072" s="126" t="s">
        <v>93</v>
      </c>
      <c r="C2072" s="123" t="s">
        <v>5</v>
      </c>
      <c r="D2072" s="125" t="s">
        <v>1152</v>
      </c>
      <c r="E2072" s="122"/>
      <c r="F2072" s="124">
        <v>6.1749999999999998</v>
      </c>
      <c r="G2072" s="122"/>
      <c r="H2072" s="122"/>
      <c r="I2072" s="122"/>
      <c r="J2072" s="122"/>
    </row>
    <row r="2073" spans="1:10" x14ac:dyDescent="0.3">
      <c r="A2073" s="122"/>
      <c r="B2073" s="126" t="s">
        <v>93</v>
      </c>
      <c r="C2073" s="123" t="s">
        <v>5</v>
      </c>
      <c r="D2073" s="125" t="s">
        <v>1151</v>
      </c>
      <c r="E2073" s="122"/>
      <c r="F2073" s="124">
        <v>4.665</v>
      </c>
      <c r="G2073" s="122"/>
      <c r="H2073" s="122"/>
      <c r="I2073" s="122"/>
      <c r="J2073" s="122"/>
    </row>
    <row r="2074" spans="1:10" x14ac:dyDescent="0.3">
      <c r="A2074" s="122"/>
      <c r="B2074" s="126" t="s">
        <v>93</v>
      </c>
      <c r="C2074" s="123" t="s">
        <v>5</v>
      </c>
      <c r="D2074" s="125" t="s">
        <v>1150</v>
      </c>
      <c r="E2074" s="122"/>
      <c r="F2074" s="124">
        <v>18.231000000000002</v>
      </c>
      <c r="G2074" s="122"/>
      <c r="H2074" s="122"/>
      <c r="I2074" s="122"/>
      <c r="J2074" s="122"/>
    </row>
    <row r="2075" spans="1:10" x14ac:dyDescent="0.3">
      <c r="A2075" s="122"/>
      <c r="B2075" s="126" t="s">
        <v>93</v>
      </c>
      <c r="C2075" s="123" t="s">
        <v>5</v>
      </c>
      <c r="D2075" s="125" t="s">
        <v>1149</v>
      </c>
      <c r="E2075" s="122"/>
      <c r="F2075" s="124">
        <v>9.8369999999999997</v>
      </c>
      <c r="G2075" s="122"/>
      <c r="H2075" s="122"/>
      <c r="I2075" s="122"/>
      <c r="J2075" s="122"/>
    </row>
    <row r="2076" spans="1:10" x14ac:dyDescent="0.3">
      <c r="A2076" s="122"/>
      <c r="B2076" s="126" t="s">
        <v>93</v>
      </c>
      <c r="C2076" s="123" t="s">
        <v>5</v>
      </c>
      <c r="D2076" s="125" t="s">
        <v>1148</v>
      </c>
      <c r="E2076" s="122"/>
      <c r="F2076" s="124">
        <v>12.718999999999999</v>
      </c>
      <c r="G2076" s="122"/>
      <c r="H2076" s="122"/>
      <c r="I2076" s="122"/>
      <c r="J2076" s="122"/>
    </row>
    <row r="2077" spans="1:10" x14ac:dyDescent="0.3">
      <c r="A2077" s="122"/>
      <c r="B2077" s="126" t="s">
        <v>93</v>
      </c>
      <c r="C2077" s="123" t="s">
        <v>5</v>
      </c>
      <c r="D2077" s="125" t="s">
        <v>1147</v>
      </c>
      <c r="E2077" s="122"/>
      <c r="F2077" s="124">
        <v>10.46</v>
      </c>
      <c r="G2077" s="122"/>
      <c r="H2077" s="122"/>
      <c r="I2077" s="122"/>
      <c r="J2077" s="122"/>
    </row>
    <row r="2078" spans="1:10" x14ac:dyDescent="0.3">
      <c r="A2078" s="122"/>
      <c r="B2078" s="126" t="s">
        <v>93</v>
      </c>
      <c r="C2078" s="123" t="s">
        <v>5</v>
      </c>
      <c r="D2078" s="125" t="s">
        <v>1146</v>
      </c>
      <c r="E2078" s="122"/>
      <c r="F2078" s="124">
        <v>3.5830000000000002</v>
      </c>
      <c r="G2078" s="122"/>
      <c r="H2078" s="122"/>
      <c r="I2078" s="122"/>
      <c r="J2078" s="122"/>
    </row>
    <row r="2079" spans="1:10" x14ac:dyDescent="0.3">
      <c r="A2079" s="122"/>
      <c r="B2079" s="126" t="s">
        <v>93</v>
      </c>
      <c r="C2079" s="123" t="s">
        <v>5</v>
      </c>
      <c r="D2079" s="125" t="s">
        <v>1145</v>
      </c>
      <c r="E2079" s="122"/>
      <c r="F2079" s="124">
        <v>8.6039999999999992</v>
      </c>
      <c r="G2079" s="122"/>
      <c r="H2079" s="122"/>
      <c r="I2079" s="122"/>
      <c r="J2079" s="122"/>
    </row>
    <row r="2080" spans="1:10" x14ac:dyDescent="0.3">
      <c r="A2080" s="122"/>
      <c r="B2080" s="126" t="s">
        <v>93</v>
      </c>
      <c r="C2080" s="123" t="s">
        <v>5</v>
      </c>
      <c r="D2080" s="125" t="s">
        <v>1144</v>
      </c>
      <c r="E2080" s="122"/>
      <c r="F2080" s="124">
        <v>10.5</v>
      </c>
      <c r="G2080" s="122"/>
      <c r="H2080" s="122"/>
      <c r="I2080" s="122"/>
      <c r="J2080" s="122"/>
    </row>
    <row r="2081" spans="1:10" x14ac:dyDescent="0.3">
      <c r="A2081" s="138"/>
      <c r="B2081" s="126" t="s">
        <v>93</v>
      </c>
      <c r="C2081" s="139" t="s">
        <v>5</v>
      </c>
      <c r="D2081" s="140" t="s">
        <v>1143</v>
      </c>
      <c r="E2081" s="138"/>
      <c r="F2081" s="139" t="s">
        <v>5</v>
      </c>
      <c r="G2081" s="138"/>
      <c r="H2081" s="138"/>
      <c r="I2081" s="138"/>
      <c r="J2081" s="138"/>
    </row>
    <row r="2082" spans="1:10" ht="40.5" x14ac:dyDescent="0.3">
      <c r="A2082" s="122"/>
      <c r="B2082" s="126" t="s">
        <v>93</v>
      </c>
      <c r="C2082" s="123" t="s">
        <v>5</v>
      </c>
      <c r="D2082" s="125" t="s">
        <v>1142</v>
      </c>
      <c r="E2082" s="122"/>
      <c r="F2082" s="124">
        <v>25.757000000000001</v>
      </c>
      <c r="G2082" s="122"/>
      <c r="H2082" s="122"/>
      <c r="I2082" s="122"/>
      <c r="J2082" s="122"/>
    </row>
    <row r="2083" spans="1:10" x14ac:dyDescent="0.3">
      <c r="A2083" s="138"/>
      <c r="B2083" s="126" t="s">
        <v>93</v>
      </c>
      <c r="C2083" s="139" t="s">
        <v>5</v>
      </c>
      <c r="D2083" s="140" t="s">
        <v>1141</v>
      </c>
      <c r="E2083" s="138"/>
      <c r="F2083" s="139" t="s">
        <v>5</v>
      </c>
      <c r="G2083" s="138"/>
      <c r="H2083" s="138"/>
      <c r="I2083" s="138"/>
      <c r="J2083" s="138"/>
    </row>
    <row r="2084" spans="1:10" ht="27" x14ac:dyDescent="0.3">
      <c r="A2084" s="122"/>
      <c r="B2084" s="126" t="s">
        <v>93</v>
      </c>
      <c r="C2084" s="123" t="s">
        <v>5</v>
      </c>
      <c r="D2084" s="125" t="s">
        <v>1140</v>
      </c>
      <c r="E2084" s="122"/>
      <c r="F2084" s="124">
        <v>204.916</v>
      </c>
      <c r="G2084" s="122"/>
      <c r="H2084" s="122"/>
      <c r="I2084" s="122"/>
      <c r="J2084" s="122"/>
    </row>
    <row r="2085" spans="1:10" ht="54" x14ac:dyDescent="0.3">
      <c r="A2085" s="122"/>
      <c r="B2085" s="126" t="s">
        <v>93</v>
      </c>
      <c r="C2085" s="123" t="s">
        <v>5</v>
      </c>
      <c r="D2085" s="125" t="s">
        <v>1139</v>
      </c>
      <c r="E2085" s="122"/>
      <c r="F2085" s="124">
        <v>-35.104999999999997</v>
      </c>
      <c r="G2085" s="122"/>
      <c r="H2085" s="122"/>
      <c r="I2085" s="122"/>
      <c r="J2085" s="122"/>
    </row>
    <row r="2086" spans="1:10" ht="27" x14ac:dyDescent="0.3">
      <c r="A2086" s="122"/>
      <c r="B2086" s="126" t="s">
        <v>93</v>
      </c>
      <c r="C2086" s="123" t="s">
        <v>5</v>
      </c>
      <c r="D2086" s="125" t="s">
        <v>1138</v>
      </c>
      <c r="E2086" s="122"/>
      <c r="F2086" s="124">
        <v>27.138000000000002</v>
      </c>
      <c r="G2086" s="122"/>
      <c r="H2086" s="122"/>
      <c r="I2086" s="122"/>
      <c r="J2086" s="122"/>
    </row>
    <row r="2087" spans="1:10" x14ac:dyDescent="0.3">
      <c r="A2087" s="138"/>
      <c r="B2087" s="126" t="s">
        <v>93</v>
      </c>
      <c r="C2087" s="139" t="s">
        <v>5</v>
      </c>
      <c r="D2087" s="140" t="s">
        <v>1137</v>
      </c>
      <c r="E2087" s="138"/>
      <c r="F2087" s="139" t="s">
        <v>5</v>
      </c>
      <c r="G2087" s="138"/>
      <c r="H2087" s="138"/>
      <c r="I2087" s="138"/>
      <c r="J2087" s="138"/>
    </row>
    <row r="2088" spans="1:10" x14ac:dyDescent="0.3">
      <c r="A2088" s="122"/>
      <c r="B2088" s="126" t="s">
        <v>93</v>
      </c>
      <c r="C2088" s="123" t="s">
        <v>5</v>
      </c>
      <c r="D2088" s="125" t="s">
        <v>1136</v>
      </c>
      <c r="E2088" s="122"/>
      <c r="F2088" s="124">
        <v>-357.327</v>
      </c>
      <c r="G2088" s="122"/>
      <c r="H2088" s="122"/>
      <c r="I2088" s="122"/>
      <c r="J2088" s="122"/>
    </row>
    <row r="2089" spans="1:10" x14ac:dyDescent="0.3">
      <c r="A2089" s="116"/>
      <c r="B2089" s="126" t="s">
        <v>93</v>
      </c>
      <c r="C2089" s="117" t="s">
        <v>5</v>
      </c>
      <c r="D2089" s="137" t="s">
        <v>95</v>
      </c>
      <c r="E2089" s="116"/>
      <c r="F2089" s="136">
        <v>1596.126</v>
      </c>
      <c r="G2089" s="116"/>
      <c r="H2089" s="116"/>
      <c r="I2089" s="116"/>
      <c r="J2089" s="116"/>
    </row>
    <row r="2090" spans="1:10" ht="26.45" customHeight="1" x14ac:dyDescent="0.3">
      <c r="A2090" s="152" t="s">
        <v>3271</v>
      </c>
      <c r="B2090" s="290"/>
      <c r="C2090" s="290"/>
      <c r="D2090" s="290"/>
      <c r="E2090" s="290"/>
      <c r="F2090" s="290"/>
      <c r="G2090" s="290"/>
      <c r="I2090" s="297">
        <f>I2091+I2280</f>
        <v>0</v>
      </c>
    </row>
    <row r="2091" spans="1:10" ht="18" x14ac:dyDescent="0.35">
      <c r="A2091" s="267"/>
      <c r="B2091" s="268" t="s">
        <v>69</v>
      </c>
      <c r="C2091" s="283" t="s">
        <v>84</v>
      </c>
      <c r="D2091" s="283" t="s">
        <v>85</v>
      </c>
      <c r="E2091" s="267"/>
      <c r="F2091" s="267"/>
      <c r="G2091" s="267"/>
      <c r="H2091" s="267"/>
      <c r="I2091" s="282">
        <f>I2092+I2278</f>
        <v>0</v>
      </c>
      <c r="J2091" s="267"/>
    </row>
    <row r="2092" spans="1:10" ht="15" x14ac:dyDescent="0.3">
      <c r="A2092" s="267"/>
      <c r="B2092" s="271" t="s">
        <v>69</v>
      </c>
      <c r="C2092" s="270" t="s">
        <v>247</v>
      </c>
      <c r="D2092" s="270" t="s">
        <v>809</v>
      </c>
      <c r="E2092" s="267"/>
      <c r="F2092" s="267"/>
      <c r="G2092" s="267"/>
      <c r="H2092" s="267"/>
      <c r="I2092" s="269">
        <f>SUM(I2093:I2275)</f>
        <v>0</v>
      </c>
      <c r="J2092" s="267"/>
    </row>
    <row r="2093" spans="1:10" ht="27" x14ac:dyDescent="0.3">
      <c r="A2093" s="255" t="s">
        <v>295</v>
      </c>
      <c r="B2093" s="255" t="s">
        <v>87</v>
      </c>
      <c r="C2093" s="254" t="s">
        <v>1829</v>
      </c>
      <c r="D2093" s="250" t="s">
        <v>1828</v>
      </c>
      <c r="E2093" s="253" t="s">
        <v>169</v>
      </c>
      <c r="F2093" s="252">
        <v>15.242000000000001</v>
      </c>
      <c r="G2093" s="251"/>
      <c r="H2093" s="251"/>
      <c r="I2093" s="111">
        <f t="shared" ref="I2093" si="259">(G2093+H2093)*F2093</f>
        <v>0</v>
      </c>
      <c r="J2093" s="250" t="s">
        <v>91</v>
      </c>
    </row>
    <row r="2094" spans="1:10" x14ac:dyDescent="0.3">
      <c r="A2094" s="272"/>
      <c r="B2094" s="266" t="s">
        <v>93</v>
      </c>
      <c r="C2094" s="273" t="s">
        <v>5</v>
      </c>
      <c r="D2094" s="274" t="s">
        <v>1824</v>
      </c>
      <c r="E2094" s="272"/>
      <c r="F2094" s="273" t="s">
        <v>5</v>
      </c>
      <c r="G2094" s="272"/>
      <c r="H2094" s="272"/>
      <c r="I2094" s="272"/>
      <c r="J2094" s="272"/>
    </row>
    <row r="2095" spans="1:10" x14ac:dyDescent="0.3">
      <c r="A2095" s="262"/>
      <c r="B2095" s="266" t="s">
        <v>93</v>
      </c>
      <c r="C2095" s="263" t="s">
        <v>5</v>
      </c>
      <c r="D2095" s="265" t="s">
        <v>1827</v>
      </c>
      <c r="E2095" s="262"/>
      <c r="F2095" s="264">
        <v>15.242000000000001</v>
      </c>
      <c r="G2095" s="262"/>
      <c r="H2095" s="262"/>
      <c r="I2095" s="262"/>
      <c r="J2095" s="262"/>
    </row>
    <row r="2096" spans="1:10" x14ac:dyDescent="0.3">
      <c r="A2096" s="256"/>
      <c r="B2096" s="261" t="s">
        <v>93</v>
      </c>
      <c r="C2096" s="260" t="s">
        <v>5</v>
      </c>
      <c r="D2096" s="259" t="s">
        <v>95</v>
      </c>
      <c r="E2096" s="256"/>
      <c r="F2096" s="258">
        <v>15.242000000000001</v>
      </c>
      <c r="G2096" s="256"/>
      <c r="H2096" s="256"/>
      <c r="I2096" s="256"/>
      <c r="J2096" s="256"/>
    </row>
    <row r="2097" spans="1:10" ht="27" x14ac:dyDescent="0.3">
      <c r="A2097" s="281" t="s">
        <v>291</v>
      </c>
      <c r="B2097" s="281" t="s">
        <v>150</v>
      </c>
      <c r="C2097" s="280" t="s">
        <v>1826</v>
      </c>
      <c r="D2097" s="275" t="s">
        <v>1825</v>
      </c>
      <c r="E2097" s="279" t="s">
        <v>169</v>
      </c>
      <c r="F2097" s="278">
        <v>16.004000000000001</v>
      </c>
      <c r="G2097" s="276"/>
      <c r="H2097" s="277"/>
      <c r="I2097" s="276">
        <f t="shared" ref="I2097" si="260">(G2097+H2097)*F2097</f>
        <v>0</v>
      </c>
      <c r="J2097" s="275" t="s">
        <v>5</v>
      </c>
    </row>
    <row r="2098" spans="1:10" x14ac:dyDescent="0.3">
      <c r="A2098" s="272"/>
      <c r="B2098" s="266" t="s">
        <v>93</v>
      </c>
      <c r="C2098" s="273" t="s">
        <v>5</v>
      </c>
      <c r="D2098" s="274" t="s">
        <v>1824</v>
      </c>
      <c r="E2098" s="272"/>
      <c r="F2098" s="273" t="s">
        <v>5</v>
      </c>
      <c r="G2098" s="272"/>
      <c r="H2098" s="272"/>
      <c r="I2098" s="272"/>
      <c r="J2098" s="272"/>
    </row>
    <row r="2099" spans="1:10" x14ac:dyDescent="0.3">
      <c r="A2099" s="262"/>
      <c r="B2099" s="266" t="s">
        <v>93</v>
      </c>
      <c r="C2099" s="263" t="s">
        <v>5</v>
      </c>
      <c r="D2099" s="265" t="s">
        <v>1823</v>
      </c>
      <c r="E2099" s="262"/>
      <c r="F2099" s="264">
        <v>16.004000000000001</v>
      </c>
      <c r="G2099" s="262"/>
      <c r="H2099" s="262"/>
      <c r="I2099" s="262"/>
      <c r="J2099" s="262"/>
    </row>
    <row r="2100" spans="1:10" x14ac:dyDescent="0.3">
      <c r="A2100" s="256"/>
      <c r="B2100" s="261" t="s">
        <v>93</v>
      </c>
      <c r="C2100" s="260" t="s">
        <v>5</v>
      </c>
      <c r="D2100" s="259" t="s">
        <v>95</v>
      </c>
      <c r="E2100" s="256"/>
      <c r="F2100" s="258">
        <v>16.004000000000001</v>
      </c>
      <c r="G2100" s="256"/>
      <c r="H2100" s="256"/>
      <c r="I2100" s="256"/>
      <c r="J2100" s="256"/>
    </row>
    <row r="2101" spans="1:10" ht="40.5" x14ac:dyDescent="0.3">
      <c r="A2101" s="255" t="s">
        <v>353</v>
      </c>
      <c r="B2101" s="255" t="s">
        <v>87</v>
      </c>
      <c r="C2101" s="254" t="s">
        <v>1822</v>
      </c>
      <c r="D2101" s="250" t="s">
        <v>1821</v>
      </c>
      <c r="E2101" s="253" t="s">
        <v>169</v>
      </c>
      <c r="F2101" s="252">
        <v>15.242000000000001</v>
      </c>
      <c r="G2101" s="251"/>
      <c r="H2101" s="251"/>
      <c r="I2101" s="111">
        <f t="shared" ref="I2101" si="261">(G2101+H2101)*F2101</f>
        <v>0</v>
      </c>
      <c r="J2101" s="250" t="s">
        <v>91</v>
      </c>
    </row>
    <row r="2102" spans="1:10" x14ac:dyDescent="0.3">
      <c r="A2102" s="262"/>
      <c r="B2102" s="266" t="s">
        <v>93</v>
      </c>
      <c r="C2102" s="263" t="s">
        <v>5</v>
      </c>
      <c r="D2102" s="265" t="s">
        <v>3076</v>
      </c>
      <c r="E2102" s="262"/>
      <c r="F2102" s="264">
        <v>15.242000000000001</v>
      </c>
      <c r="G2102" s="262"/>
      <c r="H2102" s="262"/>
      <c r="I2102" s="262"/>
      <c r="J2102" s="262"/>
    </row>
    <row r="2103" spans="1:10" x14ac:dyDescent="0.3">
      <c r="A2103" s="256"/>
      <c r="B2103" s="261" t="s">
        <v>93</v>
      </c>
      <c r="C2103" s="260" t="s">
        <v>5</v>
      </c>
      <c r="D2103" s="259" t="s">
        <v>95</v>
      </c>
      <c r="E2103" s="256"/>
      <c r="F2103" s="258">
        <v>15.242000000000001</v>
      </c>
      <c r="G2103" s="256"/>
      <c r="H2103" s="256"/>
      <c r="I2103" s="256"/>
      <c r="J2103" s="256"/>
    </row>
    <row r="2104" spans="1:10" ht="40.5" x14ac:dyDescent="0.3">
      <c r="A2104" s="255" t="s">
        <v>149</v>
      </c>
      <c r="B2104" s="255" t="s">
        <v>87</v>
      </c>
      <c r="C2104" s="254" t="s">
        <v>1820</v>
      </c>
      <c r="D2104" s="250" t="s">
        <v>1819</v>
      </c>
      <c r="E2104" s="253" t="s">
        <v>169</v>
      </c>
      <c r="F2104" s="252">
        <v>12.2</v>
      </c>
      <c r="G2104" s="251"/>
      <c r="H2104" s="251"/>
      <c r="I2104" s="111">
        <f t="shared" ref="I2104" si="262">(G2104+H2104)*F2104</f>
        <v>0</v>
      </c>
      <c r="J2104" s="250" t="s">
        <v>91</v>
      </c>
    </row>
    <row r="2105" spans="1:10" x14ac:dyDescent="0.3">
      <c r="A2105" s="262"/>
      <c r="B2105" s="266" t="s">
        <v>93</v>
      </c>
      <c r="C2105" s="263" t="s">
        <v>5</v>
      </c>
      <c r="D2105" s="265" t="s">
        <v>1818</v>
      </c>
      <c r="E2105" s="262"/>
      <c r="F2105" s="264">
        <v>12.2</v>
      </c>
      <c r="G2105" s="262"/>
      <c r="H2105" s="262"/>
      <c r="I2105" s="262"/>
      <c r="J2105" s="262"/>
    </row>
    <row r="2106" spans="1:10" x14ac:dyDescent="0.3">
      <c r="A2106" s="256"/>
      <c r="B2106" s="261" t="s">
        <v>93</v>
      </c>
      <c r="C2106" s="260" t="s">
        <v>5</v>
      </c>
      <c r="D2106" s="259" t="s">
        <v>95</v>
      </c>
      <c r="E2106" s="256"/>
      <c r="F2106" s="258">
        <v>12.2</v>
      </c>
      <c r="G2106" s="256"/>
      <c r="H2106" s="256"/>
      <c r="I2106" s="256"/>
      <c r="J2106" s="256"/>
    </row>
    <row r="2107" spans="1:10" ht="67.5" x14ac:dyDescent="0.3">
      <c r="A2107" s="255" t="s">
        <v>284</v>
      </c>
      <c r="B2107" s="255" t="s">
        <v>87</v>
      </c>
      <c r="C2107" s="254" t="s">
        <v>1817</v>
      </c>
      <c r="D2107" s="250" t="s">
        <v>1816</v>
      </c>
      <c r="E2107" s="253" t="s">
        <v>169</v>
      </c>
      <c r="F2107" s="252">
        <v>2.2149999999999999</v>
      </c>
      <c r="G2107" s="251"/>
      <c r="H2107" s="251"/>
      <c r="I2107" s="111">
        <f t="shared" ref="I2107" si="263">(G2107+H2107)*F2107</f>
        <v>0</v>
      </c>
      <c r="J2107" s="250" t="s">
        <v>5</v>
      </c>
    </row>
    <row r="2108" spans="1:10" x14ac:dyDescent="0.3">
      <c r="A2108" s="262"/>
      <c r="B2108" s="266" t="s">
        <v>93</v>
      </c>
      <c r="C2108" s="263" t="s">
        <v>5</v>
      </c>
      <c r="D2108" s="265" t="s">
        <v>1606</v>
      </c>
      <c r="E2108" s="262"/>
      <c r="F2108" s="264">
        <v>2.2149999999999999</v>
      </c>
      <c r="G2108" s="262"/>
      <c r="H2108" s="262"/>
      <c r="I2108" s="262"/>
      <c r="J2108" s="262"/>
    </row>
    <row r="2109" spans="1:10" x14ac:dyDescent="0.3">
      <c r="A2109" s="256"/>
      <c r="B2109" s="261" t="s">
        <v>93</v>
      </c>
      <c r="C2109" s="260" t="s">
        <v>5</v>
      </c>
      <c r="D2109" s="259" t="s">
        <v>95</v>
      </c>
      <c r="E2109" s="256"/>
      <c r="F2109" s="258">
        <v>2.2149999999999999</v>
      </c>
      <c r="G2109" s="256"/>
      <c r="H2109" s="256"/>
      <c r="I2109" s="256"/>
      <c r="J2109" s="256"/>
    </row>
    <row r="2110" spans="1:10" ht="27" x14ac:dyDescent="0.3">
      <c r="A2110" s="255" t="s">
        <v>308</v>
      </c>
      <c r="B2110" s="255" t="s">
        <v>87</v>
      </c>
      <c r="C2110" s="254" t="s">
        <v>1815</v>
      </c>
      <c r="D2110" s="250" t="s">
        <v>1814</v>
      </c>
      <c r="E2110" s="253" t="s">
        <v>169</v>
      </c>
      <c r="F2110" s="252">
        <v>19.600000000000001</v>
      </c>
      <c r="G2110" s="251"/>
      <c r="H2110" s="251"/>
      <c r="I2110" s="111">
        <f t="shared" ref="I2110" si="264">(G2110+H2110)*F2110</f>
        <v>0</v>
      </c>
      <c r="J2110" s="250" t="s">
        <v>91</v>
      </c>
    </row>
    <row r="2111" spans="1:10" x14ac:dyDescent="0.3">
      <c r="A2111" s="272"/>
      <c r="B2111" s="266" t="s">
        <v>93</v>
      </c>
      <c r="C2111" s="273" t="s">
        <v>5</v>
      </c>
      <c r="D2111" s="274" t="s">
        <v>1735</v>
      </c>
      <c r="E2111" s="272"/>
      <c r="F2111" s="273" t="s">
        <v>5</v>
      </c>
      <c r="G2111" s="272"/>
      <c r="H2111" s="272"/>
      <c r="I2111" s="272"/>
      <c r="J2111" s="272"/>
    </row>
    <row r="2112" spans="1:10" x14ac:dyDescent="0.3">
      <c r="A2112" s="262"/>
      <c r="B2112" s="266" t="s">
        <v>93</v>
      </c>
      <c r="C2112" s="263" t="s">
        <v>5</v>
      </c>
      <c r="D2112" s="265" t="s">
        <v>1734</v>
      </c>
      <c r="E2112" s="262"/>
      <c r="F2112" s="264">
        <v>19.600000000000001</v>
      </c>
      <c r="G2112" s="262"/>
      <c r="H2112" s="262"/>
      <c r="I2112" s="262"/>
      <c r="J2112" s="262"/>
    </row>
    <row r="2113" spans="1:10" x14ac:dyDescent="0.3">
      <c r="A2113" s="256"/>
      <c r="B2113" s="261" t="s">
        <v>93</v>
      </c>
      <c r="C2113" s="260" t="s">
        <v>5</v>
      </c>
      <c r="D2113" s="259" t="s">
        <v>95</v>
      </c>
      <c r="E2113" s="256"/>
      <c r="F2113" s="258">
        <v>19.600000000000001</v>
      </c>
      <c r="G2113" s="256"/>
      <c r="H2113" s="256"/>
      <c r="I2113" s="256"/>
      <c r="J2113" s="256"/>
    </row>
    <row r="2114" spans="1:10" ht="27" x14ac:dyDescent="0.3">
      <c r="A2114" s="255" t="s">
        <v>231</v>
      </c>
      <c r="B2114" s="255" t="s">
        <v>87</v>
      </c>
      <c r="C2114" s="254" t="s">
        <v>1813</v>
      </c>
      <c r="D2114" s="250" t="s">
        <v>1812</v>
      </c>
      <c r="E2114" s="253" t="s">
        <v>270</v>
      </c>
      <c r="F2114" s="252">
        <v>1</v>
      </c>
      <c r="G2114" s="251"/>
      <c r="H2114" s="251"/>
      <c r="I2114" s="111">
        <f t="shared" ref="I2114:I2115" si="265">(G2114+H2114)*F2114</f>
        <v>0</v>
      </c>
      <c r="J2114" s="250" t="s">
        <v>5</v>
      </c>
    </row>
    <row r="2115" spans="1:10" ht="27" x14ac:dyDescent="0.3">
      <c r="A2115" s="255" t="s">
        <v>190</v>
      </c>
      <c r="B2115" s="255" t="s">
        <v>87</v>
      </c>
      <c r="C2115" s="254" t="s">
        <v>1806</v>
      </c>
      <c r="D2115" s="250" t="s">
        <v>1805</v>
      </c>
      <c r="E2115" s="253" t="s">
        <v>169</v>
      </c>
      <c r="F2115" s="252">
        <v>27.9</v>
      </c>
      <c r="G2115" s="251"/>
      <c r="H2115" s="251"/>
      <c r="I2115" s="111">
        <f t="shared" si="265"/>
        <v>0</v>
      </c>
      <c r="J2115" s="250" t="s">
        <v>91</v>
      </c>
    </row>
    <row r="2116" spans="1:10" x14ac:dyDescent="0.3">
      <c r="A2116" s="272"/>
      <c r="B2116" s="266" t="s">
        <v>93</v>
      </c>
      <c r="C2116" s="273" t="s">
        <v>5</v>
      </c>
      <c r="D2116" s="274" t="s">
        <v>1808</v>
      </c>
      <c r="E2116" s="272"/>
      <c r="F2116" s="273" t="s">
        <v>5</v>
      </c>
      <c r="G2116" s="272"/>
      <c r="H2116" s="272"/>
      <c r="I2116" s="272"/>
      <c r="J2116" s="272"/>
    </row>
    <row r="2117" spans="1:10" x14ac:dyDescent="0.3">
      <c r="A2117" s="262"/>
      <c r="B2117" s="266" t="s">
        <v>93</v>
      </c>
      <c r="C2117" s="263" t="s">
        <v>5</v>
      </c>
      <c r="D2117" s="265" t="s">
        <v>1811</v>
      </c>
      <c r="E2117" s="262"/>
      <c r="F2117" s="264">
        <v>27.9</v>
      </c>
      <c r="G2117" s="262"/>
      <c r="H2117" s="262"/>
      <c r="I2117" s="262"/>
      <c r="J2117" s="262"/>
    </row>
    <row r="2118" spans="1:10" x14ac:dyDescent="0.3">
      <c r="A2118" s="256"/>
      <c r="B2118" s="261" t="s">
        <v>93</v>
      </c>
      <c r="C2118" s="260" t="s">
        <v>5</v>
      </c>
      <c r="D2118" s="259" t="s">
        <v>95</v>
      </c>
      <c r="E2118" s="256"/>
      <c r="F2118" s="258">
        <v>27.9</v>
      </c>
      <c r="G2118" s="256"/>
      <c r="H2118" s="256"/>
      <c r="I2118" s="256"/>
      <c r="J2118" s="256"/>
    </row>
    <row r="2119" spans="1:10" ht="27" x14ac:dyDescent="0.3">
      <c r="A2119" s="281" t="s">
        <v>219</v>
      </c>
      <c r="B2119" s="281" t="s">
        <v>150</v>
      </c>
      <c r="C2119" s="280" t="s">
        <v>1810</v>
      </c>
      <c r="D2119" s="275" t="s">
        <v>1809</v>
      </c>
      <c r="E2119" s="279" t="s">
        <v>169</v>
      </c>
      <c r="F2119" s="278">
        <v>29.295000000000002</v>
      </c>
      <c r="G2119" s="276"/>
      <c r="H2119" s="277"/>
      <c r="I2119" s="276">
        <f t="shared" ref="I2119" si="266">(G2119+H2119)*F2119</f>
        <v>0</v>
      </c>
      <c r="J2119" s="275" t="s">
        <v>5</v>
      </c>
    </row>
    <row r="2120" spans="1:10" x14ac:dyDescent="0.3">
      <c r="A2120" s="272"/>
      <c r="B2120" s="266" t="s">
        <v>93</v>
      </c>
      <c r="C2120" s="273" t="s">
        <v>5</v>
      </c>
      <c r="D2120" s="274" t="s">
        <v>1808</v>
      </c>
      <c r="E2120" s="272"/>
      <c r="F2120" s="273" t="s">
        <v>5</v>
      </c>
      <c r="G2120" s="272"/>
      <c r="H2120" s="272"/>
      <c r="I2120" s="272"/>
      <c r="J2120" s="272"/>
    </row>
    <row r="2121" spans="1:10" x14ac:dyDescent="0.3">
      <c r="A2121" s="262"/>
      <c r="B2121" s="266" t="s">
        <v>93</v>
      </c>
      <c r="C2121" s="263" t="s">
        <v>5</v>
      </c>
      <c r="D2121" s="265" t="s">
        <v>1807</v>
      </c>
      <c r="E2121" s="262"/>
      <c r="F2121" s="264">
        <v>29.295000000000002</v>
      </c>
      <c r="G2121" s="262"/>
      <c r="H2121" s="262"/>
      <c r="I2121" s="262"/>
      <c r="J2121" s="262"/>
    </row>
    <row r="2122" spans="1:10" x14ac:dyDescent="0.3">
      <c r="A2122" s="256"/>
      <c r="B2122" s="261" t="s">
        <v>93</v>
      </c>
      <c r="C2122" s="260" t="s">
        <v>5</v>
      </c>
      <c r="D2122" s="259" t="s">
        <v>95</v>
      </c>
      <c r="E2122" s="256"/>
      <c r="F2122" s="258">
        <v>29.295000000000002</v>
      </c>
      <c r="G2122" s="256"/>
      <c r="H2122" s="256"/>
      <c r="I2122" s="256"/>
      <c r="J2122" s="256"/>
    </row>
    <row r="2123" spans="1:10" ht="27" x14ac:dyDescent="0.3">
      <c r="A2123" s="255" t="s">
        <v>370</v>
      </c>
      <c r="B2123" s="255" t="s">
        <v>87</v>
      </c>
      <c r="C2123" s="254" t="s">
        <v>1806</v>
      </c>
      <c r="D2123" s="250" t="s">
        <v>1805</v>
      </c>
      <c r="E2123" s="253" t="s">
        <v>169</v>
      </c>
      <c r="F2123" s="252">
        <v>25.817</v>
      </c>
      <c r="G2123" s="251"/>
      <c r="H2123" s="251"/>
      <c r="I2123" s="111">
        <f t="shared" ref="I2123" si="267">(G2123+H2123)*F2123</f>
        <v>0</v>
      </c>
      <c r="J2123" s="250" t="s">
        <v>91</v>
      </c>
    </row>
    <row r="2124" spans="1:10" x14ac:dyDescent="0.3">
      <c r="A2124" s="262"/>
      <c r="B2124" s="266" t="s">
        <v>93</v>
      </c>
      <c r="C2124" s="263" t="s">
        <v>5</v>
      </c>
      <c r="D2124" s="265" t="s">
        <v>1804</v>
      </c>
      <c r="E2124" s="262"/>
      <c r="F2124" s="264">
        <v>3.5</v>
      </c>
      <c r="G2124" s="262"/>
      <c r="H2124" s="262"/>
      <c r="I2124" s="262"/>
      <c r="J2124" s="262"/>
    </row>
    <row r="2125" spans="1:10" x14ac:dyDescent="0.3">
      <c r="A2125" s="272"/>
      <c r="B2125" s="266" t="s">
        <v>93</v>
      </c>
      <c r="C2125" s="273" t="s">
        <v>5</v>
      </c>
      <c r="D2125" s="274" t="s">
        <v>1803</v>
      </c>
      <c r="E2125" s="272"/>
      <c r="F2125" s="273" t="s">
        <v>5</v>
      </c>
      <c r="G2125" s="272"/>
      <c r="H2125" s="272"/>
      <c r="I2125" s="272"/>
      <c r="J2125" s="272"/>
    </row>
    <row r="2126" spans="1:10" ht="27" x14ac:dyDescent="0.3">
      <c r="A2126" s="262"/>
      <c r="B2126" s="266" t="s">
        <v>93</v>
      </c>
      <c r="C2126" s="263" t="s">
        <v>5</v>
      </c>
      <c r="D2126" s="265" t="s">
        <v>1609</v>
      </c>
      <c r="E2126" s="262"/>
      <c r="F2126" s="264">
        <v>22.317</v>
      </c>
      <c r="G2126" s="262"/>
      <c r="H2126" s="262"/>
      <c r="I2126" s="262"/>
      <c r="J2126" s="262"/>
    </row>
    <row r="2127" spans="1:10" x14ac:dyDescent="0.3">
      <c r="A2127" s="256"/>
      <c r="B2127" s="261" t="s">
        <v>93</v>
      </c>
      <c r="C2127" s="260" t="s">
        <v>5</v>
      </c>
      <c r="D2127" s="259" t="s">
        <v>95</v>
      </c>
      <c r="E2127" s="256"/>
      <c r="F2127" s="258">
        <v>25.817</v>
      </c>
      <c r="G2127" s="256"/>
      <c r="H2127" s="256"/>
      <c r="I2127" s="256"/>
      <c r="J2127" s="256"/>
    </row>
    <row r="2128" spans="1:10" ht="27" x14ac:dyDescent="0.3">
      <c r="A2128" s="281" t="s">
        <v>360</v>
      </c>
      <c r="B2128" s="281" t="s">
        <v>150</v>
      </c>
      <c r="C2128" s="280" t="s">
        <v>1802</v>
      </c>
      <c r="D2128" s="275" t="s">
        <v>1801</v>
      </c>
      <c r="E2128" s="279" t="s">
        <v>169</v>
      </c>
      <c r="F2128" s="278">
        <v>3.6749999999999998</v>
      </c>
      <c r="G2128" s="276"/>
      <c r="H2128" s="277"/>
      <c r="I2128" s="276">
        <f t="shared" ref="I2128" si="268">(G2128+H2128)*F2128</f>
        <v>0</v>
      </c>
      <c r="J2128" s="275" t="s">
        <v>91</v>
      </c>
    </row>
    <row r="2129" spans="1:10" x14ac:dyDescent="0.3">
      <c r="A2129" s="262"/>
      <c r="B2129" s="266" t="s">
        <v>93</v>
      </c>
      <c r="C2129" s="263" t="s">
        <v>5</v>
      </c>
      <c r="D2129" s="265" t="s">
        <v>1800</v>
      </c>
      <c r="E2129" s="262"/>
      <c r="F2129" s="264">
        <v>3.6749999999999998</v>
      </c>
      <c r="G2129" s="262"/>
      <c r="H2129" s="262"/>
      <c r="I2129" s="262"/>
      <c r="J2129" s="262"/>
    </row>
    <row r="2130" spans="1:10" x14ac:dyDescent="0.3">
      <c r="A2130" s="256"/>
      <c r="B2130" s="261" t="s">
        <v>93</v>
      </c>
      <c r="C2130" s="260" t="s">
        <v>5</v>
      </c>
      <c r="D2130" s="259" t="s">
        <v>95</v>
      </c>
      <c r="E2130" s="256"/>
      <c r="F2130" s="258">
        <v>3.6749999999999998</v>
      </c>
      <c r="G2130" s="256"/>
      <c r="H2130" s="256"/>
      <c r="I2130" s="256"/>
      <c r="J2130" s="256"/>
    </row>
    <row r="2131" spans="1:10" x14ac:dyDescent="0.3">
      <c r="A2131" s="281" t="s">
        <v>258</v>
      </c>
      <c r="B2131" s="281" t="s">
        <v>150</v>
      </c>
      <c r="C2131" s="280" t="s">
        <v>1407</v>
      </c>
      <c r="D2131" s="275" t="s">
        <v>1799</v>
      </c>
      <c r="E2131" s="279" t="s">
        <v>169</v>
      </c>
      <c r="F2131" s="278">
        <v>23.433</v>
      </c>
      <c r="G2131" s="276"/>
      <c r="H2131" s="277"/>
      <c r="I2131" s="276">
        <f t="shared" ref="I2131" si="269">(G2131+H2131)*F2131</f>
        <v>0</v>
      </c>
      <c r="J2131" s="275" t="s">
        <v>5</v>
      </c>
    </row>
    <row r="2132" spans="1:10" ht="27" x14ac:dyDescent="0.3">
      <c r="A2132" s="262"/>
      <c r="B2132" s="266" t="s">
        <v>93</v>
      </c>
      <c r="C2132" s="263" t="s">
        <v>5</v>
      </c>
      <c r="D2132" s="265" t="s">
        <v>1798</v>
      </c>
      <c r="E2132" s="262"/>
      <c r="F2132" s="264">
        <v>23.433</v>
      </c>
      <c r="G2132" s="262"/>
      <c r="H2132" s="262"/>
      <c r="I2132" s="262"/>
      <c r="J2132" s="262"/>
    </row>
    <row r="2133" spans="1:10" x14ac:dyDescent="0.3">
      <c r="A2133" s="256"/>
      <c r="B2133" s="261" t="s">
        <v>93</v>
      </c>
      <c r="C2133" s="260" t="s">
        <v>5</v>
      </c>
      <c r="D2133" s="259" t="s">
        <v>95</v>
      </c>
      <c r="E2133" s="256"/>
      <c r="F2133" s="258">
        <v>23.433</v>
      </c>
      <c r="G2133" s="256"/>
      <c r="H2133" s="256"/>
      <c r="I2133" s="256"/>
      <c r="J2133" s="256"/>
    </row>
    <row r="2134" spans="1:10" ht="27" x14ac:dyDescent="0.3">
      <c r="A2134" s="255" t="s">
        <v>197</v>
      </c>
      <c r="B2134" s="255" t="s">
        <v>87</v>
      </c>
      <c r="C2134" s="254" t="s">
        <v>1797</v>
      </c>
      <c r="D2134" s="250" t="s">
        <v>1796</v>
      </c>
      <c r="E2134" s="253" t="s">
        <v>169</v>
      </c>
      <c r="F2134" s="252">
        <v>5.9829999999999997</v>
      </c>
      <c r="G2134" s="251"/>
      <c r="H2134" s="251"/>
      <c r="I2134" s="111">
        <f t="shared" ref="I2134" si="270">(G2134+H2134)*F2134</f>
        <v>0</v>
      </c>
      <c r="J2134" s="250" t="s">
        <v>91</v>
      </c>
    </row>
    <row r="2135" spans="1:10" x14ac:dyDescent="0.3">
      <c r="A2135" s="272"/>
      <c r="B2135" s="266" t="s">
        <v>93</v>
      </c>
      <c r="C2135" s="273" t="s">
        <v>5</v>
      </c>
      <c r="D2135" s="274" t="s">
        <v>1628</v>
      </c>
      <c r="E2135" s="272"/>
      <c r="F2135" s="273" t="s">
        <v>5</v>
      </c>
      <c r="G2135" s="272"/>
      <c r="H2135" s="272"/>
      <c r="I2135" s="272"/>
      <c r="J2135" s="272"/>
    </row>
    <row r="2136" spans="1:10" x14ac:dyDescent="0.3">
      <c r="A2136" s="262"/>
      <c r="B2136" s="266" t="s">
        <v>93</v>
      </c>
      <c r="C2136" s="263" t="s">
        <v>5</v>
      </c>
      <c r="D2136" s="265" t="s">
        <v>1795</v>
      </c>
      <c r="E2136" s="262"/>
      <c r="F2136" s="264">
        <v>5.9829999999999997</v>
      </c>
      <c r="G2136" s="262"/>
      <c r="H2136" s="262"/>
      <c r="I2136" s="262"/>
      <c r="J2136" s="262"/>
    </row>
    <row r="2137" spans="1:10" x14ac:dyDescent="0.3">
      <c r="A2137" s="256"/>
      <c r="B2137" s="261" t="s">
        <v>93</v>
      </c>
      <c r="C2137" s="260" t="s">
        <v>5</v>
      </c>
      <c r="D2137" s="259" t="s">
        <v>95</v>
      </c>
      <c r="E2137" s="256"/>
      <c r="F2137" s="258">
        <v>5.9829999999999997</v>
      </c>
      <c r="G2137" s="256"/>
      <c r="H2137" s="256"/>
      <c r="I2137" s="256"/>
      <c r="J2137" s="256"/>
    </row>
    <row r="2138" spans="1:10" ht="27" x14ac:dyDescent="0.3">
      <c r="A2138" s="281" t="s">
        <v>379</v>
      </c>
      <c r="B2138" s="281" t="s">
        <v>150</v>
      </c>
      <c r="C2138" s="280" t="s">
        <v>1794</v>
      </c>
      <c r="D2138" s="275" t="s">
        <v>1793</v>
      </c>
      <c r="E2138" s="279" t="s">
        <v>169</v>
      </c>
      <c r="F2138" s="278">
        <v>6.282</v>
      </c>
      <c r="G2138" s="276"/>
      <c r="H2138" s="277"/>
      <c r="I2138" s="276">
        <f t="shared" ref="I2138" si="271">(G2138+H2138)*F2138</f>
        <v>0</v>
      </c>
      <c r="J2138" s="275" t="s">
        <v>91</v>
      </c>
    </row>
    <row r="2139" spans="1:10" x14ac:dyDescent="0.3">
      <c r="A2139" s="272"/>
      <c r="B2139" s="266" t="s">
        <v>93</v>
      </c>
      <c r="C2139" s="273" t="s">
        <v>5</v>
      </c>
      <c r="D2139" s="274" t="s">
        <v>1628</v>
      </c>
      <c r="E2139" s="272"/>
      <c r="F2139" s="273" t="s">
        <v>5</v>
      </c>
      <c r="G2139" s="272"/>
      <c r="H2139" s="272"/>
      <c r="I2139" s="272"/>
      <c r="J2139" s="272"/>
    </row>
    <row r="2140" spans="1:10" x14ac:dyDescent="0.3">
      <c r="A2140" s="262"/>
      <c r="B2140" s="266" t="s">
        <v>93</v>
      </c>
      <c r="C2140" s="263" t="s">
        <v>5</v>
      </c>
      <c r="D2140" s="265" t="s">
        <v>1792</v>
      </c>
      <c r="E2140" s="262"/>
      <c r="F2140" s="264">
        <v>6.282</v>
      </c>
      <c r="G2140" s="262"/>
      <c r="H2140" s="262"/>
      <c r="I2140" s="262"/>
      <c r="J2140" s="262"/>
    </row>
    <row r="2141" spans="1:10" x14ac:dyDescent="0.3">
      <c r="A2141" s="256"/>
      <c r="B2141" s="261" t="s">
        <v>93</v>
      </c>
      <c r="C2141" s="260" t="s">
        <v>5</v>
      </c>
      <c r="D2141" s="259" t="s">
        <v>95</v>
      </c>
      <c r="E2141" s="256"/>
      <c r="F2141" s="258">
        <v>6.282</v>
      </c>
      <c r="G2141" s="256"/>
      <c r="H2141" s="256"/>
      <c r="I2141" s="256"/>
      <c r="J2141" s="256"/>
    </row>
    <row r="2142" spans="1:10" ht="40.5" x14ac:dyDescent="0.3">
      <c r="A2142" s="255" t="s">
        <v>12</v>
      </c>
      <c r="B2142" s="255" t="s">
        <v>87</v>
      </c>
      <c r="C2142" s="254" t="s">
        <v>1791</v>
      </c>
      <c r="D2142" s="250" t="s">
        <v>1790</v>
      </c>
      <c r="E2142" s="253" t="s">
        <v>169</v>
      </c>
      <c r="F2142" s="252">
        <v>262.029</v>
      </c>
      <c r="G2142" s="251"/>
      <c r="H2142" s="251"/>
      <c r="I2142" s="111">
        <f t="shared" ref="I2142" si="272">(G2142+H2142)*F2142</f>
        <v>0</v>
      </c>
      <c r="J2142" s="250" t="s">
        <v>91</v>
      </c>
    </row>
    <row r="2143" spans="1:10" x14ac:dyDescent="0.3">
      <c r="A2143" s="272"/>
      <c r="B2143" s="266" t="s">
        <v>93</v>
      </c>
      <c r="C2143" s="273" t="s">
        <v>5</v>
      </c>
      <c r="D2143" s="274" t="s">
        <v>1634</v>
      </c>
      <c r="E2143" s="272"/>
      <c r="F2143" s="273" t="s">
        <v>5</v>
      </c>
      <c r="G2143" s="272"/>
      <c r="H2143" s="272"/>
      <c r="I2143" s="272"/>
      <c r="J2143" s="272"/>
    </row>
    <row r="2144" spans="1:10" x14ac:dyDescent="0.3">
      <c r="A2144" s="272"/>
      <c r="B2144" s="266" t="s">
        <v>93</v>
      </c>
      <c r="C2144" s="273" t="s">
        <v>5</v>
      </c>
      <c r="D2144" s="274" t="s">
        <v>1783</v>
      </c>
      <c r="E2144" s="272"/>
      <c r="F2144" s="273" t="s">
        <v>5</v>
      </c>
      <c r="G2144" s="272"/>
      <c r="H2144" s="272"/>
      <c r="I2144" s="272"/>
      <c r="J2144" s="272"/>
    </row>
    <row r="2145" spans="1:10" x14ac:dyDescent="0.3">
      <c r="A2145" s="272"/>
      <c r="B2145" s="266" t="s">
        <v>93</v>
      </c>
      <c r="C2145" s="273" t="s">
        <v>5</v>
      </c>
      <c r="D2145" s="274" t="s">
        <v>1632</v>
      </c>
      <c r="E2145" s="272"/>
      <c r="F2145" s="273" t="s">
        <v>5</v>
      </c>
      <c r="G2145" s="272"/>
      <c r="H2145" s="272"/>
      <c r="I2145" s="272"/>
      <c r="J2145" s="272"/>
    </row>
    <row r="2146" spans="1:10" x14ac:dyDescent="0.3">
      <c r="A2146" s="262"/>
      <c r="B2146" s="266" t="s">
        <v>93</v>
      </c>
      <c r="C2146" s="263" t="s">
        <v>5</v>
      </c>
      <c r="D2146" s="265" t="s">
        <v>1789</v>
      </c>
      <c r="E2146" s="262"/>
      <c r="F2146" s="264">
        <v>20.038</v>
      </c>
      <c r="G2146" s="262"/>
      <c r="H2146" s="262"/>
      <c r="I2146" s="262"/>
      <c r="J2146" s="262"/>
    </row>
    <row r="2147" spans="1:10" x14ac:dyDescent="0.3">
      <c r="A2147" s="272"/>
      <c r="B2147" s="266" t="s">
        <v>93</v>
      </c>
      <c r="C2147" s="273" t="s">
        <v>5</v>
      </c>
      <c r="D2147" s="274" t="s">
        <v>1630</v>
      </c>
      <c r="E2147" s="272"/>
      <c r="F2147" s="273" t="s">
        <v>5</v>
      </c>
      <c r="G2147" s="272"/>
      <c r="H2147" s="272"/>
      <c r="I2147" s="272"/>
      <c r="J2147" s="272"/>
    </row>
    <row r="2148" spans="1:10" ht="27" x14ac:dyDescent="0.3">
      <c r="A2148" s="262"/>
      <c r="B2148" s="266" t="s">
        <v>93</v>
      </c>
      <c r="C2148" s="263" t="s">
        <v>5</v>
      </c>
      <c r="D2148" s="265" t="s">
        <v>1788</v>
      </c>
      <c r="E2148" s="262"/>
      <c r="F2148" s="264">
        <v>53.165999999999997</v>
      </c>
      <c r="G2148" s="262"/>
      <c r="H2148" s="262"/>
      <c r="I2148" s="262"/>
      <c r="J2148" s="262"/>
    </row>
    <row r="2149" spans="1:10" x14ac:dyDescent="0.3">
      <c r="A2149" s="272"/>
      <c r="B2149" s="266" t="s">
        <v>93</v>
      </c>
      <c r="C2149" s="273" t="s">
        <v>5</v>
      </c>
      <c r="D2149" s="274" t="s">
        <v>1628</v>
      </c>
      <c r="E2149" s="272"/>
      <c r="F2149" s="273" t="s">
        <v>5</v>
      </c>
      <c r="G2149" s="272"/>
      <c r="H2149" s="272"/>
      <c r="I2149" s="272"/>
      <c r="J2149" s="272"/>
    </row>
    <row r="2150" spans="1:10" x14ac:dyDescent="0.3">
      <c r="A2150" s="262"/>
      <c r="B2150" s="266" t="s">
        <v>93</v>
      </c>
      <c r="C2150" s="263" t="s">
        <v>5</v>
      </c>
      <c r="D2150" s="265" t="s">
        <v>1787</v>
      </c>
      <c r="E2150" s="262"/>
      <c r="F2150" s="264">
        <v>53.566000000000003</v>
      </c>
      <c r="G2150" s="262"/>
      <c r="H2150" s="262"/>
      <c r="I2150" s="262"/>
      <c r="J2150" s="262"/>
    </row>
    <row r="2151" spans="1:10" x14ac:dyDescent="0.3">
      <c r="A2151" s="272"/>
      <c r="B2151" s="266" t="s">
        <v>93</v>
      </c>
      <c r="C2151" s="273" t="s">
        <v>5</v>
      </c>
      <c r="D2151" s="274" t="s">
        <v>1720</v>
      </c>
      <c r="E2151" s="272"/>
      <c r="F2151" s="273" t="s">
        <v>5</v>
      </c>
      <c r="G2151" s="272"/>
      <c r="H2151" s="272"/>
      <c r="I2151" s="272"/>
      <c r="J2151" s="272"/>
    </row>
    <row r="2152" spans="1:10" ht="27" x14ac:dyDescent="0.3">
      <c r="A2152" s="262"/>
      <c r="B2152" s="266" t="s">
        <v>93</v>
      </c>
      <c r="C2152" s="263" t="s">
        <v>5</v>
      </c>
      <c r="D2152" s="265" t="s">
        <v>1786</v>
      </c>
      <c r="E2152" s="262"/>
      <c r="F2152" s="264">
        <v>60.872</v>
      </c>
      <c r="G2152" s="262"/>
      <c r="H2152" s="262"/>
      <c r="I2152" s="262"/>
      <c r="J2152" s="262"/>
    </row>
    <row r="2153" spans="1:10" x14ac:dyDescent="0.3">
      <c r="A2153" s="272"/>
      <c r="B2153" s="266" t="s">
        <v>93</v>
      </c>
      <c r="C2153" s="273" t="s">
        <v>5</v>
      </c>
      <c r="D2153" s="274" t="s">
        <v>1717</v>
      </c>
      <c r="E2153" s="272"/>
      <c r="F2153" s="273" t="s">
        <v>5</v>
      </c>
      <c r="G2153" s="272"/>
      <c r="H2153" s="272"/>
      <c r="I2153" s="272"/>
      <c r="J2153" s="272"/>
    </row>
    <row r="2154" spans="1:10" x14ac:dyDescent="0.3">
      <c r="A2154" s="262"/>
      <c r="B2154" s="266" t="s">
        <v>93</v>
      </c>
      <c r="C2154" s="263" t="s">
        <v>5</v>
      </c>
      <c r="D2154" s="265" t="s">
        <v>1785</v>
      </c>
      <c r="E2154" s="262"/>
      <c r="F2154" s="264">
        <v>59.828000000000003</v>
      </c>
      <c r="G2154" s="262"/>
      <c r="H2154" s="262"/>
      <c r="I2154" s="262"/>
      <c r="J2154" s="262"/>
    </row>
    <row r="2155" spans="1:10" x14ac:dyDescent="0.3">
      <c r="A2155" s="272"/>
      <c r="B2155" s="266" t="s">
        <v>93</v>
      </c>
      <c r="C2155" s="273" t="s">
        <v>5</v>
      </c>
      <c r="D2155" s="274" t="s">
        <v>1624</v>
      </c>
      <c r="E2155" s="272"/>
      <c r="F2155" s="273" t="s">
        <v>5</v>
      </c>
      <c r="G2155" s="272"/>
      <c r="H2155" s="272"/>
      <c r="I2155" s="272"/>
      <c r="J2155" s="272"/>
    </row>
    <row r="2156" spans="1:10" ht="27" x14ac:dyDescent="0.3">
      <c r="A2156" s="262"/>
      <c r="B2156" s="266" t="s">
        <v>93</v>
      </c>
      <c r="C2156" s="263" t="s">
        <v>5</v>
      </c>
      <c r="D2156" s="265" t="s">
        <v>1784</v>
      </c>
      <c r="E2156" s="262"/>
      <c r="F2156" s="264">
        <v>14.558999999999999</v>
      </c>
      <c r="G2156" s="262"/>
      <c r="H2156" s="262"/>
      <c r="I2156" s="262"/>
      <c r="J2156" s="262"/>
    </row>
    <row r="2157" spans="1:10" x14ac:dyDescent="0.3">
      <c r="A2157" s="256"/>
      <c r="B2157" s="261" t="s">
        <v>93</v>
      </c>
      <c r="C2157" s="260" t="s">
        <v>5</v>
      </c>
      <c r="D2157" s="259" t="s">
        <v>95</v>
      </c>
      <c r="E2157" s="256"/>
      <c r="F2157" s="258">
        <v>262.029</v>
      </c>
      <c r="G2157" s="256"/>
      <c r="H2157" s="256"/>
      <c r="I2157" s="256"/>
      <c r="J2157" s="256"/>
    </row>
    <row r="2158" spans="1:10" ht="27" x14ac:dyDescent="0.3">
      <c r="A2158" s="281" t="s">
        <v>476</v>
      </c>
      <c r="B2158" s="281" t="s">
        <v>150</v>
      </c>
      <c r="C2158" s="280" t="s">
        <v>3075</v>
      </c>
      <c r="D2158" s="275" t="s">
        <v>3074</v>
      </c>
      <c r="E2158" s="279" t="s">
        <v>169</v>
      </c>
      <c r="F2158" s="278">
        <v>275.12799999999999</v>
      </c>
      <c r="G2158" s="276"/>
      <c r="H2158" s="277"/>
      <c r="I2158" s="276">
        <f t="shared" ref="I2158" si="273">(G2158+H2158)*F2158</f>
        <v>0</v>
      </c>
      <c r="J2158" s="275" t="s">
        <v>91</v>
      </c>
    </row>
    <row r="2159" spans="1:10" x14ac:dyDescent="0.3">
      <c r="A2159" s="272"/>
      <c r="B2159" s="266" t="s">
        <v>93</v>
      </c>
      <c r="C2159" s="273" t="s">
        <v>5</v>
      </c>
      <c r="D2159" s="274" t="s">
        <v>1634</v>
      </c>
      <c r="E2159" s="272"/>
      <c r="F2159" s="273" t="s">
        <v>5</v>
      </c>
      <c r="G2159" s="272"/>
      <c r="H2159" s="272"/>
      <c r="I2159" s="272"/>
      <c r="J2159" s="272"/>
    </row>
    <row r="2160" spans="1:10" x14ac:dyDescent="0.3">
      <c r="A2160" s="272"/>
      <c r="B2160" s="266" t="s">
        <v>93</v>
      </c>
      <c r="C2160" s="273" t="s">
        <v>5</v>
      </c>
      <c r="D2160" s="274" t="s">
        <v>1783</v>
      </c>
      <c r="E2160" s="272"/>
      <c r="F2160" s="273" t="s">
        <v>5</v>
      </c>
      <c r="G2160" s="272"/>
      <c r="H2160" s="272"/>
      <c r="I2160" s="272"/>
      <c r="J2160" s="272"/>
    </row>
    <row r="2161" spans="1:10" x14ac:dyDescent="0.3">
      <c r="A2161" s="272"/>
      <c r="B2161" s="266" t="s">
        <v>93</v>
      </c>
      <c r="C2161" s="273" t="s">
        <v>5</v>
      </c>
      <c r="D2161" s="274" t="s">
        <v>1632</v>
      </c>
      <c r="E2161" s="272"/>
      <c r="F2161" s="273" t="s">
        <v>5</v>
      </c>
      <c r="G2161" s="272"/>
      <c r="H2161" s="272"/>
      <c r="I2161" s="272"/>
      <c r="J2161" s="272"/>
    </row>
    <row r="2162" spans="1:10" x14ac:dyDescent="0.3">
      <c r="A2162" s="262"/>
      <c r="B2162" s="266" t="s">
        <v>93</v>
      </c>
      <c r="C2162" s="263" t="s">
        <v>5</v>
      </c>
      <c r="D2162" s="265" t="s">
        <v>1782</v>
      </c>
      <c r="E2162" s="262"/>
      <c r="F2162" s="264">
        <v>21.04</v>
      </c>
      <c r="G2162" s="262"/>
      <c r="H2162" s="262"/>
      <c r="I2162" s="262"/>
      <c r="J2162" s="262"/>
    </row>
    <row r="2163" spans="1:10" x14ac:dyDescent="0.3">
      <c r="A2163" s="272"/>
      <c r="B2163" s="266" t="s">
        <v>93</v>
      </c>
      <c r="C2163" s="273" t="s">
        <v>5</v>
      </c>
      <c r="D2163" s="274" t="s">
        <v>1630</v>
      </c>
      <c r="E2163" s="272"/>
      <c r="F2163" s="273" t="s">
        <v>5</v>
      </c>
      <c r="G2163" s="272"/>
      <c r="H2163" s="272"/>
      <c r="I2163" s="272"/>
      <c r="J2163" s="272"/>
    </row>
    <row r="2164" spans="1:10" ht="27" x14ac:dyDescent="0.3">
      <c r="A2164" s="262"/>
      <c r="B2164" s="266" t="s">
        <v>93</v>
      </c>
      <c r="C2164" s="263" t="s">
        <v>5</v>
      </c>
      <c r="D2164" s="265" t="s">
        <v>1781</v>
      </c>
      <c r="E2164" s="262"/>
      <c r="F2164" s="264">
        <v>55.823999999999998</v>
      </c>
      <c r="G2164" s="262"/>
      <c r="H2164" s="262"/>
      <c r="I2164" s="262"/>
      <c r="J2164" s="262"/>
    </row>
    <row r="2165" spans="1:10" x14ac:dyDescent="0.3">
      <c r="A2165" s="272"/>
      <c r="B2165" s="266" t="s">
        <v>93</v>
      </c>
      <c r="C2165" s="273" t="s">
        <v>5</v>
      </c>
      <c r="D2165" s="274" t="s">
        <v>1628</v>
      </c>
      <c r="E2165" s="272"/>
      <c r="F2165" s="273" t="s">
        <v>5</v>
      </c>
      <c r="G2165" s="272"/>
      <c r="H2165" s="272"/>
      <c r="I2165" s="272"/>
      <c r="J2165" s="272"/>
    </row>
    <row r="2166" spans="1:10" x14ac:dyDescent="0.3">
      <c r="A2166" s="262"/>
      <c r="B2166" s="266" t="s">
        <v>93</v>
      </c>
      <c r="C2166" s="263" t="s">
        <v>5</v>
      </c>
      <c r="D2166" s="265" t="s">
        <v>1780</v>
      </c>
      <c r="E2166" s="262"/>
      <c r="F2166" s="264">
        <v>56.244</v>
      </c>
      <c r="G2166" s="262"/>
      <c r="H2166" s="262"/>
      <c r="I2166" s="262"/>
      <c r="J2166" s="262"/>
    </row>
    <row r="2167" spans="1:10" x14ac:dyDescent="0.3">
      <c r="A2167" s="272"/>
      <c r="B2167" s="266" t="s">
        <v>93</v>
      </c>
      <c r="C2167" s="273" t="s">
        <v>5</v>
      </c>
      <c r="D2167" s="274" t="s">
        <v>1720</v>
      </c>
      <c r="E2167" s="272"/>
      <c r="F2167" s="273" t="s">
        <v>5</v>
      </c>
      <c r="G2167" s="272"/>
      <c r="H2167" s="272"/>
      <c r="I2167" s="272"/>
      <c r="J2167" s="272"/>
    </row>
    <row r="2168" spans="1:10" ht="27" x14ac:dyDescent="0.3">
      <c r="A2168" s="262"/>
      <c r="B2168" s="266" t="s">
        <v>93</v>
      </c>
      <c r="C2168" s="263" t="s">
        <v>5</v>
      </c>
      <c r="D2168" s="265" t="s">
        <v>3073</v>
      </c>
      <c r="E2168" s="262"/>
      <c r="F2168" s="264">
        <v>63.914999999999999</v>
      </c>
      <c r="G2168" s="262"/>
      <c r="H2168" s="262"/>
      <c r="I2168" s="262"/>
      <c r="J2168" s="262"/>
    </row>
    <row r="2169" spans="1:10" x14ac:dyDescent="0.3">
      <c r="A2169" s="272"/>
      <c r="B2169" s="266" t="s">
        <v>93</v>
      </c>
      <c r="C2169" s="273" t="s">
        <v>5</v>
      </c>
      <c r="D2169" s="274" t="s">
        <v>1717</v>
      </c>
      <c r="E2169" s="272"/>
      <c r="F2169" s="273" t="s">
        <v>5</v>
      </c>
      <c r="G2169" s="272"/>
      <c r="H2169" s="272"/>
      <c r="I2169" s="272"/>
      <c r="J2169" s="272"/>
    </row>
    <row r="2170" spans="1:10" x14ac:dyDescent="0.3">
      <c r="A2170" s="262"/>
      <c r="B2170" s="266" t="s">
        <v>93</v>
      </c>
      <c r="C2170" s="263" t="s">
        <v>5</v>
      </c>
      <c r="D2170" s="265" t="s">
        <v>3072</v>
      </c>
      <c r="E2170" s="262"/>
      <c r="F2170" s="264">
        <v>62.819000000000003</v>
      </c>
      <c r="G2170" s="262"/>
      <c r="H2170" s="262"/>
      <c r="I2170" s="262"/>
      <c r="J2170" s="262"/>
    </row>
    <row r="2171" spans="1:10" x14ac:dyDescent="0.3">
      <c r="A2171" s="272"/>
      <c r="B2171" s="266" t="s">
        <v>93</v>
      </c>
      <c r="C2171" s="273" t="s">
        <v>5</v>
      </c>
      <c r="D2171" s="274" t="s">
        <v>1624</v>
      </c>
      <c r="E2171" s="272"/>
      <c r="F2171" s="273" t="s">
        <v>5</v>
      </c>
      <c r="G2171" s="272"/>
      <c r="H2171" s="272"/>
      <c r="I2171" s="272"/>
      <c r="J2171" s="272"/>
    </row>
    <row r="2172" spans="1:10" ht="27" x14ac:dyDescent="0.3">
      <c r="A2172" s="262"/>
      <c r="B2172" s="266" t="s">
        <v>93</v>
      </c>
      <c r="C2172" s="263" t="s">
        <v>5</v>
      </c>
      <c r="D2172" s="265" t="s">
        <v>1779</v>
      </c>
      <c r="E2172" s="262"/>
      <c r="F2172" s="264">
        <v>15.286</v>
      </c>
      <c r="G2172" s="262"/>
      <c r="H2172" s="262"/>
      <c r="I2172" s="262"/>
      <c r="J2172" s="262"/>
    </row>
    <row r="2173" spans="1:10" x14ac:dyDescent="0.3">
      <c r="A2173" s="256"/>
      <c r="B2173" s="261" t="s">
        <v>93</v>
      </c>
      <c r="C2173" s="260" t="s">
        <v>5</v>
      </c>
      <c r="D2173" s="259" t="s">
        <v>95</v>
      </c>
      <c r="E2173" s="256"/>
      <c r="F2173" s="258">
        <v>275.12799999999999</v>
      </c>
      <c r="G2173" s="256"/>
      <c r="H2173" s="256"/>
      <c r="I2173" s="256"/>
      <c r="J2173" s="256"/>
    </row>
    <row r="2174" spans="1:10" ht="40.5" x14ac:dyDescent="0.3">
      <c r="A2174" s="255" t="s">
        <v>183</v>
      </c>
      <c r="B2174" s="255" t="s">
        <v>87</v>
      </c>
      <c r="C2174" s="254" t="s">
        <v>1778</v>
      </c>
      <c r="D2174" s="250" t="s">
        <v>1777</v>
      </c>
      <c r="E2174" s="253" t="s">
        <v>169</v>
      </c>
      <c r="F2174" s="252">
        <v>2.1</v>
      </c>
      <c r="G2174" s="251"/>
      <c r="H2174" s="251"/>
      <c r="I2174" s="111">
        <f t="shared" ref="I2174" si="274">(G2174+H2174)*F2174</f>
        <v>0</v>
      </c>
      <c r="J2174" s="250" t="s">
        <v>91</v>
      </c>
    </row>
    <row r="2175" spans="1:10" x14ac:dyDescent="0.3">
      <c r="A2175" s="262"/>
      <c r="B2175" s="266" t="s">
        <v>93</v>
      </c>
      <c r="C2175" s="263" t="s">
        <v>5</v>
      </c>
      <c r="D2175" s="265" t="s">
        <v>1774</v>
      </c>
      <c r="E2175" s="262"/>
      <c r="F2175" s="264">
        <v>2.1</v>
      </c>
      <c r="G2175" s="262"/>
      <c r="H2175" s="262"/>
      <c r="I2175" s="262"/>
      <c r="J2175" s="262"/>
    </row>
    <row r="2176" spans="1:10" x14ac:dyDescent="0.3">
      <c r="A2176" s="256"/>
      <c r="B2176" s="261" t="s">
        <v>93</v>
      </c>
      <c r="C2176" s="260" t="s">
        <v>5</v>
      </c>
      <c r="D2176" s="259" t="s">
        <v>95</v>
      </c>
      <c r="E2176" s="256"/>
      <c r="F2176" s="258">
        <v>2.1</v>
      </c>
      <c r="G2176" s="256"/>
      <c r="H2176" s="256"/>
      <c r="I2176" s="256"/>
      <c r="J2176" s="256"/>
    </row>
    <row r="2177" spans="1:10" ht="27" x14ac:dyDescent="0.3">
      <c r="A2177" s="281" t="s">
        <v>187</v>
      </c>
      <c r="B2177" s="281" t="s">
        <v>150</v>
      </c>
      <c r="C2177" s="280" t="s">
        <v>1776</v>
      </c>
      <c r="D2177" s="275" t="s">
        <v>1775</v>
      </c>
      <c r="E2177" s="279" t="s">
        <v>169</v>
      </c>
      <c r="F2177" s="278">
        <v>2.1</v>
      </c>
      <c r="G2177" s="276"/>
      <c r="H2177" s="277"/>
      <c r="I2177" s="276">
        <f t="shared" ref="I2177" si="275">(G2177+H2177)*F2177</f>
        <v>0</v>
      </c>
      <c r="J2177" s="275" t="s">
        <v>91</v>
      </c>
    </row>
    <row r="2178" spans="1:10" x14ac:dyDescent="0.3">
      <c r="A2178" s="262"/>
      <c r="B2178" s="266" t="s">
        <v>93</v>
      </c>
      <c r="C2178" s="263" t="s">
        <v>5</v>
      </c>
      <c r="D2178" s="265" t="s">
        <v>1774</v>
      </c>
      <c r="E2178" s="262"/>
      <c r="F2178" s="264">
        <v>2.1</v>
      </c>
      <c r="G2178" s="262"/>
      <c r="H2178" s="262"/>
      <c r="I2178" s="262"/>
      <c r="J2178" s="262"/>
    </row>
    <row r="2179" spans="1:10" x14ac:dyDescent="0.3">
      <c r="A2179" s="256"/>
      <c r="B2179" s="261" t="s">
        <v>93</v>
      </c>
      <c r="C2179" s="260" t="s">
        <v>5</v>
      </c>
      <c r="D2179" s="259" t="s">
        <v>95</v>
      </c>
      <c r="E2179" s="256"/>
      <c r="F2179" s="258">
        <v>2.1</v>
      </c>
      <c r="G2179" s="256"/>
      <c r="H2179" s="256"/>
      <c r="I2179" s="256"/>
      <c r="J2179" s="256"/>
    </row>
    <row r="2180" spans="1:10" ht="40.5" x14ac:dyDescent="0.3">
      <c r="A2180" s="255" t="s">
        <v>203</v>
      </c>
      <c r="B2180" s="255" t="s">
        <v>87</v>
      </c>
      <c r="C2180" s="254" t="s">
        <v>1773</v>
      </c>
      <c r="D2180" s="250" t="s">
        <v>1772</v>
      </c>
      <c r="E2180" s="253" t="s">
        <v>169</v>
      </c>
      <c r="F2180" s="252">
        <v>7.98</v>
      </c>
      <c r="G2180" s="251"/>
      <c r="H2180" s="251"/>
      <c r="I2180" s="111">
        <f t="shared" ref="I2180" si="276">(G2180+H2180)*F2180</f>
        <v>0</v>
      </c>
      <c r="J2180" s="250" t="s">
        <v>91</v>
      </c>
    </row>
    <row r="2181" spans="1:10" x14ac:dyDescent="0.3">
      <c r="A2181" s="262"/>
      <c r="B2181" s="266" t="s">
        <v>93</v>
      </c>
      <c r="C2181" s="263" t="s">
        <v>5</v>
      </c>
      <c r="D2181" s="265" t="s">
        <v>1771</v>
      </c>
      <c r="E2181" s="262"/>
      <c r="F2181" s="264">
        <v>7.98</v>
      </c>
      <c r="G2181" s="262"/>
      <c r="H2181" s="262"/>
      <c r="I2181" s="262"/>
      <c r="J2181" s="262"/>
    </row>
    <row r="2182" spans="1:10" x14ac:dyDescent="0.3">
      <c r="A2182" s="256"/>
      <c r="B2182" s="261" t="s">
        <v>93</v>
      </c>
      <c r="C2182" s="260" t="s">
        <v>5</v>
      </c>
      <c r="D2182" s="259" t="s">
        <v>95</v>
      </c>
      <c r="E2182" s="256"/>
      <c r="F2182" s="258">
        <v>7.98</v>
      </c>
      <c r="G2182" s="256"/>
      <c r="H2182" s="256"/>
      <c r="I2182" s="256"/>
      <c r="J2182" s="256"/>
    </row>
    <row r="2183" spans="1:10" ht="27" x14ac:dyDescent="0.3">
      <c r="A2183" s="281" t="s">
        <v>437</v>
      </c>
      <c r="B2183" s="281" t="s">
        <v>150</v>
      </c>
      <c r="C2183" s="280" t="s">
        <v>1770</v>
      </c>
      <c r="D2183" s="275" t="s">
        <v>1769</v>
      </c>
      <c r="E2183" s="279" t="s">
        <v>169</v>
      </c>
      <c r="F2183" s="278">
        <v>8.3789999999999996</v>
      </c>
      <c r="G2183" s="276"/>
      <c r="H2183" s="277"/>
      <c r="I2183" s="276">
        <f t="shared" ref="I2183" si="277">(G2183+H2183)*F2183</f>
        <v>0</v>
      </c>
      <c r="J2183" s="275" t="s">
        <v>91</v>
      </c>
    </row>
    <row r="2184" spans="1:10" x14ac:dyDescent="0.3">
      <c r="A2184" s="262"/>
      <c r="B2184" s="266" t="s">
        <v>93</v>
      </c>
      <c r="C2184" s="263" t="s">
        <v>5</v>
      </c>
      <c r="D2184" s="265" t="s">
        <v>1768</v>
      </c>
      <c r="E2184" s="262"/>
      <c r="F2184" s="264">
        <v>8.3789999999999996</v>
      </c>
      <c r="G2184" s="262"/>
      <c r="H2184" s="262"/>
      <c r="I2184" s="262"/>
      <c r="J2184" s="262"/>
    </row>
    <row r="2185" spans="1:10" x14ac:dyDescent="0.3">
      <c r="A2185" s="256"/>
      <c r="B2185" s="261" t="s">
        <v>93</v>
      </c>
      <c r="C2185" s="260" t="s">
        <v>5</v>
      </c>
      <c r="D2185" s="259" t="s">
        <v>95</v>
      </c>
      <c r="E2185" s="256"/>
      <c r="F2185" s="258">
        <v>8.3789999999999996</v>
      </c>
      <c r="G2185" s="256"/>
      <c r="H2185" s="256"/>
      <c r="I2185" s="256"/>
      <c r="J2185" s="256"/>
    </row>
    <row r="2186" spans="1:10" ht="40.5" x14ac:dyDescent="0.3">
      <c r="A2186" s="255" t="s">
        <v>212</v>
      </c>
      <c r="B2186" s="255" t="s">
        <v>87</v>
      </c>
      <c r="C2186" s="254" t="s">
        <v>1752</v>
      </c>
      <c r="D2186" s="250" t="s">
        <v>1751</v>
      </c>
      <c r="E2186" s="253" t="s">
        <v>169</v>
      </c>
      <c r="F2186" s="252">
        <v>45.985999999999997</v>
      </c>
      <c r="G2186" s="251"/>
      <c r="H2186" s="251"/>
      <c r="I2186" s="111">
        <f t="shared" ref="I2186" si="278">(G2186+H2186)*F2186</f>
        <v>0</v>
      </c>
      <c r="J2186" s="250" t="s">
        <v>91</v>
      </c>
    </row>
    <row r="2187" spans="1:10" x14ac:dyDescent="0.3">
      <c r="A2187" s="272"/>
      <c r="B2187" s="266" t="s">
        <v>93</v>
      </c>
      <c r="C2187" s="273" t="s">
        <v>5</v>
      </c>
      <c r="D2187" s="274" t="s">
        <v>1634</v>
      </c>
      <c r="E2187" s="272"/>
      <c r="F2187" s="273" t="s">
        <v>5</v>
      </c>
      <c r="G2187" s="272"/>
      <c r="H2187" s="272"/>
      <c r="I2187" s="272"/>
      <c r="J2187" s="272"/>
    </row>
    <row r="2188" spans="1:10" x14ac:dyDescent="0.3">
      <c r="A2188" s="262"/>
      <c r="B2188" s="266" t="s">
        <v>93</v>
      </c>
      <c r="C2188" s="263" t="s">
        <v>5</v>
      </c>
      <c r="D2188" s="265" t="s">
        <v>1767</v>
      </c>
      <c r="E2188" s="262"/>
      <c r="F2188" s="264">
        <v>23.780999999999999</v>
      </c>
      <c r="G2188" s="262"/>
      <c r="H2188" s="262"/>
      <c r="I2188" s="262"/>
      <c r="J2188" s="262"/>
    </row>
    <row r="2189" spans="1:10" x14ac:dyDescent="0.3">
      <c r="A2189" s="272"/>
      <c r="B2189" s="266" t="s">
        <v>93</v>
      </c>
      <c r="C2189" s="273" t="s">
        <v>5</v>
      </c>
      <c r="D2189" s="274" t="s">
        <v>1630</v>
      </c>
      <c r="E2189" s="272"/>
      <c r="F2189" s="273" t="s">
        <v>5</v>
      </c>
      <c r="G2189" s="272"/>
      <c r="H2189" s="272"/>
      <c r="I2189" s="272"/>
      <c r="J2189" s="272"/>
    </row>
    <row r="2190" spans="1:10" x14ac:dyDescent="0.3">
      <c r="A2190" s="262"/>
      <c r="B2190" s="266" t="s">
        <v>93</v>
      </c>
      <c r="C2190" s="263" t="s">
        <v>5</v>
      </c>
      <c r="D2190" s="265" t="s">
        <v>1766</v>
      </c>
      <c r="E2190" s="262"/>
      <c r="F2190" s="264">
        <v>22.204999999999998</v>
      </c>
      <c r="G2190" s="262"/>
      <c r="H2190" s="262"/>
      <c r="I2190" s="262"/>
      <c r="J2190" s="262"/>
    </row>
    <row r="2191" spans="1:10" x14ac:dyDescent="0.3">
      <c r="A2191" s="256"/>
      <c r="B2191" s="261" t="s">
        <v>93</v>
      </c>
      <c r="C2191" s="260" t="s">
        <v>5</v>
      </c>
      <c r="D2191" s="259" t="s">
        <v>95</v>
      </c>
      <c r="E2191" s="256"/>
      <c r="F2191" s="258">
        <v>45.985999999999997</v>
      </c>
      <c r="G2191" s="256"/>
      <c r="H2191" s="256"/>
      <c r="I2191" s="256"/>
      <c r="J2191" s="256"/>
    </row>
    <row r="2192" spans="1:10" ht="27" x14ac:dyDescent="0.3">
      <c r="A2192" s="281" t="s">
        <v>11</v>
      </c>
      <c r="B2192" s="281" t="s">
        <v>150</v>
      </c>
      <c r="C2192" s="280" t="s">
        <v>1765</v>
      </c>
      <c r="D2192" s="275" t="s">
        <v>1764</v>
      </c>
      <c r="E2192" s="279" t="s">
        <v>169</v>
      </c>
      <c r="F2192" s="278">
        <v>48.284999999999997</v>
      </c>
      <c r="G2192" s="276"/>
      <c r="H2192" s="277"/>
      <c r="I2192" s="276">
        <f t="shared" ref="I2192" si="279">(G2192+H2192)*F2192</f>
        <v>0</v>
      </c>
      <c r="J2192" s="275" t="s">
        <v>91</v>
      </c>
    </row>
    <row r="2193" spans="1:10" x14ac:dyDescent="0.3">
      <c r="A2193" s="272"/>
      <c r="B2193" s="266" t="s">
        <v>93</v>
      </c>
      <c r="C2193" s="273" t="s">
        <v>5</v>
      </c>
      <c r="D2193" s="274" t="s">
        <v>1634</v>
      </c>
      <c r="E2193" s="272"/>
      <c r="F2193" s="273" t="s">
        <v>5</v>
      </c>
      <c r="G2193" s="272"/>
      <c r="H2193" s="272"/>
      <c r="I2193" s="272"/>
      <c r="J2193" s="272"/>
    </row>
    <row r="2194" spans="1:10" x14ac:dyDescent="0.3">
      <c r="A2194" s="262"/>
      <c r="B2194" s="266" t="s">
        <v>93</v>
      </c>
      <c r="C2194" s="263" t="s">
        <v>5</v>
      </c>
      <c r="D2194" s="265" t="s">
        <v>1763</v>
      </c>
      <c r="E2194" s="262"/>
      <c r="F2194" s="264">
        <v>24.97</v>
      </c>
      <c r="G2194" s="262"/>
      <c r="H2194" s="262"/>
      <c r="I2194" s="262"/>
      <c r="J2194" s="262"/>
    </row>
    <row r="2195" spans="1:10" x14ac:dyDescent="0.3">
      <c r="A2195" s="272"/>
      <c r="B2195" s="266" t="s">
        <v>93</v>
      </c>
      <c r="C2195" s="273" t="s">
        <v>5</v>
      </c>
      <c r="D2195" s="274" t="s">
        <v>1630</v>
      </c>
      <c r="E2195" s="272"/>
      <c r="F2195" s="273" t="s">
        <v>5</v>
      </c>
      <c r="G2195" s="272"/>
      <c r="H2195" s="272"/>
      <c r="I2195" s="272"/>
      <c r="J2195" s="272"/>
    </row>
    <row r="2196" spans="1:10" x14ac:dyDescent="0.3">
      <c r="A2196" s="262"/>
      <c r="B2196" s="266" t="s">
        <v>93</v>
      </c>
      <c r="C2196" s="263" t="s">
        <v>5</v>
      </c>
      <c r="D2196" s="265" t="s">
        <v>1762</v>
      </c>
      <c r="E2196" s="262"/>
      <c r="F2196" s="264">
        <v>23.315000000000001</v>
      </c>
      <c r="G2196" s="262"/>
      <c r="H2196" s="262"/>
      <c r="I2196" s="262"/>
      <c r="J2196" s="262"/>
    </row>
    <row r="2197" spans="1:10" x14ac:dyDescent="0.3">
      <c r="A2197" s="256"/>
      <c r="B2197" s="261" t="s">
        <v>93</v>
      </c>
      <c r="C2197" s="260" t="s">
        <v>5</v>
      </c>
      <c r="D2197" s="259" t="s">
        <v>95</v>
      </c>
      <c r="E2197" s="256"/>
      <c r="F2197" s="258">
        <v>48.284999999999997</v>
      </c>
      <c r="G2197" s="256"/>
      <c r="H2197" s="256"/>
      <c r="I2197" s="256"/>
      <c r="J2197" s="256"/>
    </row>
    <row r="2198" spans="1:10" ht="27" x14ac:dyDescent="0.3">
      <c r="A2198" s="255" t="s">
        <v>395</v>
      </c>
      <c r="B2198" s="255" t="s">
        <v>87</v>
      </c>
      <c r="C2198" s="254" t="s">
        <v>1761</v>
      </c>
      <c r="D2198" s="250" t="s">
        <v>1760</v>
      </c>
      <c r="E2198" s="253" t="s">
        <v>169</v>
      </c>
      <c r="F2198" s="252">
        <v>133.73699999999999</v>
      </c>
      <c r="G2198" s="251"/>
      <c r="H2198" s="251"/>
      <c r="I2198" s="111">
        <f t="shared" ref="I2198" si="280">(G2198+H2198)*F2198</f>
        <v>0</v>
      </c>
      <c r="J2198" s="250" t="s">
        <v>91</v>
      </c>
    </row>
    <row r="2199" spans="1:10" x14ac:dyDescent="0.3">
      <c r="A2199" s="272"/>
      <c r="B2199" s="266" t="s">
        <v>93</v>
      </c>
      <c r="C2199" s="273" t="s">
        <v>5</v>
      </c>
      <c r="D2199" s="274" t="s">
        <v>1711</v>
      </c>
      <c r="E2199" s="272"/>
      <c r="F2199" s="273" t="s">
        <v>5</v>
      </c>
      <c r="G2199" s="272"/>
      <c r="H2199" s="272"/>
      <c r="I2199" s="272"/>
      <c r="J2199" s="272"/>
    </row>
    <row r="2200" spans="1:10" x14ac:dyDescent="0.3">
      <c r="A2200" s="262"/>
      <c r="B2200" s="266" t="s">
        <v>93</v>
      </c>
      <c r="C2200" s="263" t="s">
        <v>5</v>
      </c>
      <c r="D2200" s="265" t="s">
        <v>1759</v>
      </c>
      <c r="E2200" s="262"/>
      <c r="F2200" s="264">
        <v>58.683</v>
      </c>
      <c r="G2200" s="262"/>
      <c r="H2200" s="262"/>
      <c r="I2200" s="262"/>
      <c r="J2200" s="262"/>
    </row>
    <row r="2201" spans="1:10" ht="40.5" x14ac:dyDescent="0.3">
      <c r="A2201" s="262"/>
      <c r="B2201" s="266" t="s">
        <v>93</v>
      </c>
      <c r="C2201" s="263" t="s">
        <v>5</v>
      </c>
      <c r="D2201" s="265" t="s">
        <v>1758</v>
      </c>
      <c r="E2201" s="262"/>
      <c r="F2201" s="264">
        <v>95.804000000000002</v>
      </c>
      <c r="G2201" s="262"/>
      <c r="H2201" s="262"/>
      <c r="I2201" s="262"/>
      <c r="J2201" s="262"/>
    </row>
    <row r="2202" spans="1:10" x14ac:dyDescent="0.3">
      <c r="A2202" s="272"/>
      <c r="B2202" s="266" t="s">
        <v>93</v>
      </c>
      <c r="C2202" s="273" t="s">
        <v>5</v>
      </c>
      <c r="D2202" s="274" t="s">
        <v>1708</v>
      </c>
      <c r="E2202" s="272"/>
      <c r="F2202" s="273" t="s">
        <v>5</v>
      </c>
      <c r="G2202" s="272"/>
      <c r="H2202" s="272"/>
      <c r="I2202" s="272"/>
      <c r="J2202" s="272"/>
    </row>
    <row r="2203" spans="1:10" ht="40.5" x14ac:dyDescent="0.3">
      <c r="A2203" s="262"/>
      <c r="B2203" s="266" t="s">
        <v>93</v>
      </c>
      <c r="C2203" s="263" t="s">
        <v>5</v>
      </c>
      <c r="D2203" s="265" t="s">
        <v>1707</v>
      </c>
      <c r="E2203" s="262"/>
      <c r="F2203" s="264">
        <v>-20.75</v>
      </c>
      <c r="G2203" s="262"/>
      <c r="H2203" s="262"/>
      <c r="I2203" s="262"/>
      <c r="J2203" s="262"/>
    </row>
    <row r="2204" spans="1:10" x14ac:dyDescent="0.3">
      <c r="A2204" s="256"/>
      <c r="B2204" s="261" t="s">
        <v>93</v>
      </c>
      <c r="C2204" s="260" t="s">
        <v>5</v>
      </c>
      <c r="D2204" s="259" t="s">
        <v>95</v>
      </c>
      <c r="E2204" s="256"/>
      <c r="F2204" s="258">
        <v>133.73699999999999</v>
      </c>
      <c r="G2204" s="256"/>
      <c r="H2204" s="256"/>
      <c r="I2204" s="256"/>
      <c r="J2204" s="256"/>
    </row>
    <row r="2205" spans="1:10" ht="27" x14ac:dyDescent="0.3">
      <c r="A2205" s="281" t="s">
        <v>391</v>
      </c>
      <c r="B2205" s="281" t="s">
        <v>150</v>
      </c>
      <c r="C2205" s="280" t="s">
        <v>1757</v>
      </c>
      <c r="D2205" s="275" t="s">
        <v>1756</v>
      </c>
      <c r="E2205" s="279" t="s">
        <v>90</v>
      </c>
      <c r="F2205" s="278">
        <v>35.106000000000002</v>
      </c>
      <c r="G2205" s="276"/>
      <c r="H2205" s="277"/>
      <c r="I2205" s="276">
        <f t="shared" ref="I2205" si="281">(G2205+H2205)*F2205</f>
        <v>0</v>
      </c>
      <c r="J2205" s="275" t="s">
        <v>91</v>
      </c>
    </row>
    <row r="2206" spans="1:10" x14ac:dyDescent="0.3">
      <c r="A2206" s="272"/>
      <c r="B2206" s="266" t="s">
        <v>93</v>
      </c>
      <c r="C2206" s="273" t="s">
        <v>5</v>
      </c>
      <c r="D2206" s="274" t="s">
        <v>1711</v>
      </c>
      <c r="E2206" s="272"/>
      <c r="F2206" s="273" t="s">
        <v>5</v>
      </c>
      <c r="G2206" s="272"/>
      <c r="H2206" s="272"/>
      <c r="I2206" s="272"/>
      <c r="J2206" s="272"/>
    </row>
    <row r="2207" spans="1:10" x14ac:dyDescent="0.3">
      <c r="A2207" s="262"/>
      <c r="B2207" s="266" t="s">
        <v>93</v>
      </c>
      <c r="C2207" s="263" t="s">
        <v>5</v>
      </c>
      <c r="D2207" s="265" t="s">
        <v>1755</v>
      </c>
      <c r="E2207" s="262"/>
      <c r="F2207" s="264">
        <v>15.404</v>
      </c>
      <c r="G2207" s="262"/>
      <c r="H2207" s="262"/>
      <c r="I2207" s="262"/>
      <c r="J2207" s="262"/>
    </row>
    <row r="2208" spans="1:10" ht="40.5" x14ac:dyDescent="0.3">
      <c r="A2208" s="262"/>
      <c r="B2208" s="266" t="s">
        <v>93</v>
      </c>
      <c r="C2208" s="263" t="s">
        <v>5</v>
      </c>
      <c r="D2208" s="265" t="s">
        <v>1754</v>
      </c>
      <c r="E2208" s="262"/>
      <c r="F2208" s="264">
        <v>25.149000000000001</v>
      </c>
      <c r="G2208" s="262"/>
      <c r="H2208" s="262"/>
      <c r="I2208" s="262"/>
      <c r="J2208" s="262"/>
    </row>
    <row r="2209" spans="1:10" x14ac:dyDescent="0.3">
      <c r="A2209" s="272"/>
      <c r="B2209" s="266" t="s">
        <v>93</v>
      </c>
      <c r="C2209" s="273" t="s">
        <v>5</v>
      </c>
      <c r="D2209" s="274" t="s">
        <v>1708</v>
      </c>
      <c r="E2209" s="272"/>
      <c r="F2209" s="273" t="s">
        <v>5</v>
      </c>
      <c r="G2209" s="272"/>
      <c r="H2209" s="272"/>
      <c r="I2209" s="272"/>
      <c r="J2209" s="272"/>
    </row>
    <row r="2210" spans="1:10" ht="40.5" x14ac:dyDescent="0.3">
      <c r="A2210" s="262"/>
      <c r="B2210" s="266" t="s">
        <v>93</v>
      </c>
      <c r="C2210" s="263" t="s">
        <v>5</v>
      </c>
      <c r="D2210" s="265" t="s">
        <v>1753</v>
      </c>
      <c r="E2210" s="262"/>
      <c r="F2210" s="264">
        <v>-5.4470000000000001</v>
      </c>
      <c r="G2210" s="262"/>
      <c r="H2210" s="262"/>
      <c r="I2210" s="262"/>
      <c r="J2210" s="262"/>
    </row>
    <row r="2211" spans="1:10" x14ac:dyDescent="0.3">
      <c r="A2211" s="256"/>
      <c r="B2211" s="261" t="s">
        <v>93</v>
      </c>
      <c r="C2211" s="260" t="s">
        <v>5</v>
      </c>
      <c r="D2211" s="259" t="s">
        <v>95</v>
      </c>
      <c r="E2211" s="256"/>
      <c r="F2211" s="258">
        <v>35.106000000000002</v>
      </c>
      <c r="G2211" s="256"/>
      <c r="H2211" s="256"/>
      <c r="I2211" s="256"/>
      <c r="J2211" s="256"/>
    </row>
    <row r="2212" spans="1:10" ht="40.5" x14ac:dyDescent="0.3">
      <c r="A2212" s="255" t="s">
        <v>388</v>
      </c>
      <c r="B2212" s="255" t="s">
        <v>87</v>
      </c>
      <c r="C2212" s="254" t="s">
        <v>1752</v>
      </c>
      <c r="D2212" s="250" t="s">
        <v>1751</v>
      </c>
      <c r="E2212" s="253" t="s">
        <v>169</v>
      </c>
      <c r="F2212" s="252">
        <v>31.265999999999998</v>
      </c>
      <c r="G2212" s="251"/>
      <c r="H2212" s="251"/>
      <c r="I2212" s="111">
        <f t="shared" ref="I2212" si="282">(G2212+H2212)*F2212</f>
        <v>0</v>
      </c>
      <c r="J2212" s="250" t="s">
        <v>91</v>
      </c>
    </row>
    <row r="2213" spans="1:10" x14ac:dyDescent="0.3">
      <c r="A2213" s="272"/>
      <c r="B2213" s="266" t="s">
        <v>93</v>
      </c>
      <c r="C2213" s="273" t="s">
        <v>5</v>
      </c>
      <c r="D2213" s="274" t="s">
        <v>1706</v>
      </c>
      <c r="E2213" s="272"/>
      <c r="F2213" s="273" t="s">
        <v>5</v>
      </c>
      <c r="G2213" s="272"/>
      <c r="H2213" s="272"/>
      <c r="I2213" s="272"/>
      <c r="J2213" s="272"/>
    </row>
    <row r="2214" spans="1:10" x14ac:dyDescent="0.3">
      <c r="A2214" s="262"/>
      <c r="B2214" s="266" t="s">
        <v>93</v>
      </c>
      <c r="C2214" s="263" t="s">
        <v>5</v>
      </c>
      <c r="D2214" s="265" t="s">
        <v>1705</v>
      </c>
      <c r="E2214" s="262"/>
      <c r="F2214" s="264">
        <v>31.265999999999998</v>
      </c>
      <c r="G2214" s="262"/>
      <c r="H2214" s="262"/>
      <c r="I2214" s="262"/>
      <c r="J2214" s="262"/>
    </row>
    <row r="2215" spans="1:10" x14ac:dyDescent="0.3">
      <c r="A2215" s="256"/>
      <c r="B2215" s="261" t="s">
        <v>93</v>
      </c>
      <c r="C2215" s="260" t="s">
        <v>5</v>
      </c>
      <c r="D2215" s="259" t="s">
        <v>95</v>
      </c>
      <c r="E2215" s="256"/>
      <c r="F2215" s="258">
        <v>31.265999999999998</v>
      </c>
      <c r="G2215" s="256"/>
      <c r="H2215" s="256"/>
      <c r="I2215" s="256"/>
      <c r="J2215" s="256"/>
    </row>
    <row r="2216" spans="1:10" ht="27" x14ac:dyDescent="0.3">
      <c r="A2216" s="281" t="s">
        <v>384</v>
      </c>
      <c r="B2216" s="281" t="s">
        <v>150</v>
      </c>
      <c r="C2216" s="280" t="s">
        <v>1750</v>
      </c>
      <c r="D2216" s="275" t="s">
        <v>1749</v>
      </c>
      <c r="E2216" s="279" t="s">
        <v>169</v>
      </c>
      <c r="F2216" s="278">
        <v>32.829000000000001</v>
      </c>
      <c r="G2216" s="276"/>
      <c r="H2216" s="277"/>
      <c r="I2216" s="276">
        <f t="shared" ref="I2216" si="283">(G2216+H2216)*F2216</f>
        <v>0</v>
      </c>
      <c r="J2216" s="275" t="s">
        <v>5</v>
      </c>
    </row>
    <row r="2217" spans="1:10" x14ac:dyDescent="0.3">
      <c r="A2217" s="272"/>
      <c r="B2217" s="266" t="s">
        <v>93</v>
      </c>
      <c r="C2217" s="273" t="s">
        <v>5</v>
      </c>
      <c r="D2217" s="274" t="s">
        <v>1706</v>
      </c>
      <c r="E2217" s="272"/>
      <c r="F2217" s="273" t="s">
        <v>5</v>
      </c>
      <c r="G2217" s="272"/>
      <c r="H2217" s="272"/>
      <c r="I2217" s="272"/>
      <c r="J2217" s="272"/>
    </row>
    <row r="2218" spans="1:10" x14ac:dyDescent="0.3">
      <c r="A2218" s="262"/>
      <c r="B2218" s="266" t="s">
        <v>93</v>
      </c>
      <c r="C2218" s="263" t="s">
        <v>5</v>
      </c>
      <c r="D2218" s="265" t="s">
        <v>1748</v>
      </c>
      <c r="E2218" s="262"/>
      <c r="F2218" s="264">
        <v>32.829000000000001</v>
      </c>
      <c r="G2218" s="262"/>
      <c r="H2218" s="262"/>
      <c r="I2218" s="262"/>
      <c r="J2218" s="262"/>
    </row>
    <row r="2219" spans="1:10" x14ac:dyDescent="0.3">
      <c r="A2219" s="256"/>
      <c r="B2219" s="261" t="s">
        <v>93</v>
      </c>
      <c r="C2219" s="260" t="s">
        <v>5</v>
      </c>
      <c r="D2219" s="259" t="s">
        <v>95</v>
      </c>
      <c r="E2219" s="256"/>
      <c r="F2219" s="258">
        <v>32.829000000000001</v>
      </c>
      <c r="G2219" s="256"/>
      <c r="H2219" s="256"/>
      <c r="I2219" s="256"/>
      <c r="J2219" s="256"/>
    </row>
    <row r="2220" spans="1:10" ht="27" x14ac:dyDescent="0.3">
      <c r="A2220" s="255" t="s">
        <v>346</v>
      </c>
      <c r="B2220" s="255" t="s">
        <v>87</v>
      </c>
      <c r="C2220" s="254" t="s">
        <v>1747</v>
      </c>
      <c r="D2220" s="250" t="s">
        <v>1746</v>
      </c>
      <c r="E2220" s="253" t="s">
        <v>169</v>
      </c>
      <c r="F2220" s="252">
        <v>87.331999999999994</v>
      </c>
      <c r="G2220" s="251"/>
      <c r="H2220" s="251"/>
      <c r="I2220" s="111">
        <f t="shared" ref="I2220" si="284">(G2220+H2220)*F2220</f>
        <v>0</v>
      </c>
      <c r="J2220" s="250" t="s">
        <v>91</v>
      </c>
    </row>
    <row r="2221" spans="1:10" x14ac:dyDescent="0.3">
      <c r="A2221" s="262"/>
      <c r="B2221" s="266" t="s">
        <v>93</v>
      </c>
      <c r="C2221" s="263" t="s">
        <v>5</v>
      </c>
      <c r="D2221" s="265" t="s">
        <v>1745</v>
      </c>
      <c r="E2221" s="262"/>
      <c r="F2221" s="264">
        <v>87.331999999999994</v>
      </c>
      <c r="G2221" s="262"/>
      <c r="H2221" s="262"/>
      <c r="I2221" s="262"/>
      <c r="J2221" s="262"/>
    </row>
    <row r="2222" spans="1:10" x14ac:dyDescent="0.3">
      <c r="A2222" s="256"/>
      <c r="B2222" s="261" t="s">
        <v>93</v>
      </c>
      <c r="C2222" s="260" t="s">
        <v>5</v>
      </c>
      <c r="D2222" s="259" t="s">
        <v>95</v>
      </c>
      <c r="E2222" s="256"/>
      <c r="F2222" s="258">
        <v>87.331999999999994</v>
      </c>
      <c r="G2222" s="256"/>
      <c r="H2222" s="256"/>
      <c r="I2222" s="256"/>
      <c r="J2222" s="256"/>
    </row>
    <row r="2223" spans="1:10" ht="27" x14ac:dyDescent="0.3">
      <c r="A2223" s="255" t="s">
        <v>349</v>
      </c>
      <c r="B2223" s="255" t="s">
        <v>87</v>
      </c>
      <c r="C2223" s="254" t="s">
        <v>1744</v>
      </c>
      <c r="D2223" s="250" t="s">
        <v>1743</v>
      </c>
      <c r="E2223" s="253" t="s">
        <v>169</v>
      </c>
      <c r="F2223" s="252">
        <v>433.149</v>
      </c>
      <c r="G2223" s="251"/>
      <c r="H2223" s="251"/>
      <c r="I2223" s="111">
        <f t="shared" ref="I2223" si="285">(G2223+H2223)*F2223</f>
        <v>0</v>
      </c>
      <c r="J2223" s="250" t="s">
        <v>91</v>
      </c>
    </row>
    <row r="2224" spans="1:10" x14ac:dyDescent="0.3">
      <c r="A2224" s="262"/>
      <c r="B2224" s="266" t="s">
        <v>93</v>
      </c>
      <c r="C2224" s="263" t="s">
        <v>5</v>
      </c>
      <c r="D2224" s="265" t="s">
        <v>1742</v>
      </c>
      <c r="E2224" s="262"/>
      <c r="F2224" s="264">
        <v>433.149</v>
      </c>
      <c r="G2224" s="262"/>
      <c r="H2224" s="262"/>
      <c r="I2224" s="262"/>
      <c r="J2224" s="262"/>
    </row>
    <row r="2225" spans="1:10" x14ac:dyDescent="0.3">
      <c r="A2225" s="256"/>
      <c r="B2225" s="261" t="s">
        <v>93</v>
      </c>
      <c r="C2225" s="260" t="s">
        <v>5</v>
      </c>
      <c r="D2225" s="259" t="s">
        <v>95</v>
      </c>
      <c r="E2225" s="256"/>
      <c r="F2225" s="258">
        <v>433.149</v>
      </c>
      <c r="G2225" s="256"/>
      <c r="H2225" s="256"/>
      <c r="I2225" s="256"/>
      <c r="J2225" s="256"/>
    </row>
    <row r="2226" spans="1:10" ht="27" x14ac:dyDescent="0.3">
      <c r="A2226" s="255" t="s">
        <v>179</v>
      </c>
      <c r="B2226" s="255" t="s">
        <v>87</v>
      </c>
      <c r="C2226" s="254" t="s">
        <v>1741</v>
      </c>
      <c r="D2226" s="250" t="s">
        <v>1740</v>
      </c>
      <c r="E2226" s="253" t="s">
        <v>144</v>
      </c>
      <c r="F2226" s="252">
        <v>67</v>
      </c>
      <c r="G2226" s="251"/>
      <c r="H2226" s="251"/>
      <c r="I2226" s="111">
        <f t="shared" ref="I2226" si="286">(G2226+H2226)*F2226</f>
        <v>0</v>
      </c>
      <c r="J2226" s="250" t="s">
        <v>91</v>
      </c>
    </row>
    <row r="2227" spans="1:10" x14ac:dyDescent="0.3">
      <c r="A2227" s="262"/>
      <c r="B2227" s="266" t="s">
        <v>93</v>
      </c>
      <c r="C2227" s="263" t="s">
        <v>5</v>
      </c>
      <c r="D2227" s="265" t="s">
        <v>276</v>
      </c>
      <c r="E2227" s="262"/>
      <c r="F2227" s="264">
        <v>67</v>
      </c>
      <c r="G2227" s="262"/>
      <c r="H2227" s="262"/>
      <c r="I2227" s="262"/>
      <c r="J2227" s="262"/>
    </row>
    <row r="2228" spans="1:10" x14ac:dyDescent="0.3">
      <c r="A2228" s="256"/>
      <c r="B2228" s="261" t="s">
        <v>93</v>
      </c>
      <c r="C2228" s="260" t="s">
        <v>5</v>
      </c>
      <c r="D2228" s="259" t="s">
        <v>95</v>
      </c>
      <c r="E2228" s="256"/>
      <c r="F2228" s="258">
        <v>67</v>
      </c>
      <c r="G2228" s="256"/>
      <c r="H2228" s="256"/>
      <c r="I2228" s="256"/>
      <c r="J2228" s="256"/>
    </row>
    <row r="2229" spans="1:10" ht="27" x14ac:dyDescent="0.3">
      <c r="A2229" s="281" t="s">
        <v>141</v>
      </c>
      <c r="B2229" s="281" t="s">
        <v>150</v>
      </c>
      <c r="C2229" s="280" t="s">
        <v>1739</v>
      </c>
      <c r="D2229" s="275" t="s">
        <v>1738</v>
      </c>
      <c r="E2229" s="279" t="s">
        <v>144</v>
      </c>
      <c r="F2229" s="278">
        <v>67</v>
      </c>
      <c r="G2229" s="276"/>
      <c r="H2229" s="277"/>
      <c r="I2229" s="276">
        <f t="shared" ref="I2229" si="287">(G2229+H2229)*F2229</f>
        <v>0</v>
      </c>
      <c r="J2229" s="275" t="s">
        <v>91</v>
      </c>
    </row>
    <row r="2230" spans="1:10" x14ac:dyDescent="0.3">
      <c r="A2230" s="262"/>
      <c r="B2230" s="266" t="s">
        <v>93</v>
      </c>
      <c r="C2230" s="263" t="s">
        <v>5</v>
      </c>
      <c r="D2230" s="265" t="s">
        <v>276</v>
      </c>
      <c r="E2230" s="262"/>
      <c r="F2230" s="264">
        <v>67</v>
      </c>
      <c r="G2230" s="262"/>
      <c r="H2230" s="262"/>
      <c r="I2230" s="262"/>
      <c r="J2230" s="262"/>
    </row>
    <row r="2231" spans="1:10" x14ac:dyDescent="0.3">
      <c r="A2231" s="256"/>
      <c r="B2231" s="261" t="s">
        <v>93</v>
      </c>
      <c r="C2231" s="260" t="s">
        <v>5</v>
      </c>
      <c r="D2231" s="259" t="s">
        <v>95</v>
      </c>
      <c r="E2231" s="256"/>
      <c r="F2231" s="258">
        <v>67</v>
      </c>
      <c r="G2231" s="256"/>
      <c r="H2231" s="256"/>
      <c r="I2231" s="256"/>
      <c r="J2231" s="256"/>
    </row>
    <row r="2232" spans="1:10" ht="40.5" x14ac:dyDescent="0.3">
      <c r="A2232" s="255" t="s">
        <v>96</v>
      </c>
      <c r="B2232" s="255" t="s">
        <v>87</v>
      </c>
      <c r="C2232" s="254" t="s">
        <v>1737</v>
      </c>
      <c r="D2232" s="250" t="s">
        <v>1736</v>
      </c>
      <c r="E2232" s="253" t="s">
        <v>169</v>
      </c>
      <c r="F2232" s="252">
        <v>19.600000000000001</v>
      </c>
      <c r="G2232" s="251"/>
      <c r="H2232" s="251"/>
      <c r="I2232" s="111">
        <f t="shared" ref="I2232" si="288">(G2232+H2232)*F2232</f>
        <v>0</v>
      </c>
      <c r="J2232" s="250" t="s">
        <v>91</v>
      </c>
    </row>
    <row r="2233" spans="1:10" x14ac:dyDescent="0.3">
      <c r="A2233" s="272"/>
      <c r="B2233" s="266" t="s">
        <v>93</v>
      </c>
      <c r="C2233" s="273" t="s">
        <v>5</v>
      </c>
      <c r="D2233" s="274" t="s">
        <v>1735</v>
      </c>
      <c r="E2233" s="272"/>
      <c r="F2233" s="273" t="s">
        <v>5</v>
      </c>
      <c r="G2233" s="272"/>
      <c r="H2233" s="272"/>
      <c r="I2233" s="272"/>
      <c r="J2233" s="272"/>
    </row>
    <row r="2234" spans="1:10" x14ac:dyDescent="0.3">
      <c r="A2234" s="262"/>
      <c r="B2234" s="266" t="s">
        <v>93</v>
      </c>
      <c r="C2234" s="263" t="s">
        <v>5</v>
      </c>
      <c r="D2234" s="265" t="s">
        <v>1734</v>
      </c>
      <c r="E2234" s="262"/>
      <c r="F2234" s="264">
        <v>19.600000000000001</v>
      </c>
      <c r="G2234" s="262"/>
      <c r="H2234" s="262"/>
      <c r="I2234" s="262"/>
      <c r="J2234" s="262"/>
    </row>
    <row r="2235" spans="1:10" x14ac:dyDescent="0.3">
      <c r="A2235" s="256"/>
      <c r="B2235" s="261" t="s">
        <v>93</v>
      </c>
      <c r="C2235" s="260" t="s">
        <v>5</v>
      </c>
      <c r="D2235" s="259" t="s">
        <v>95</v>
      </c>
      <c r="E2235" s="256"/>
      <c r="F2235" s="258">
        <v>19.600000000000001</v>
      </c>
      <c r="G2235" s="256"/>
      <c r="H2235" s="256"/>
      <c r="I2235" s="256"/>
      <c r="J2235" s="256"/>
    </row>
    <row r="2236" spans="1:10" ht="40.5" x14ac:dyDescent="0.3">
      <c r="A2236" s="255" t="s">
        <v>175</v>
      </c>
      <c r="B2236" s="255" t="s">
        <v>87</v>
      </c>
      <c r="C2236" s="254" t="s">
        <v>1733</v>
      </c>
      <c r="D2236" s="250" t="s">
        <v>1732</v>
      </c>
      <c r="E2236" s="253" t="s">
        <v>169</v>
      </c>
      <c r="F2236" s="252">
        <v>558.84400000000005</v>
      </c>
      <c r="G2236" s="251"/>
      <c r="H2236" s="251"/>
      <c r="I2236" s="111">
        <f t="shared" ref="I2236" si="289">(G2236+H2236)*F2236</f>
        <v>0</v>
      </c>
      <c r="J2236" s="250" t="s">
        <v>91</v>
      </c>
    </row>
    <row r="2237" spans="1:10" x14ac:dyDescent="0.3">
      <c r="A2237" s="272"/>
      <c r="B2237" s="266" t="s">
        <v>93</v>
      </c>
      <c r="C2237" s="273" t="s">
        <v>5</v>
      </c>
      <c r="D2237" s="274" t="s">
        <v>1731</v>
      </c>
      <c r="E2237" s="272"/>
      <c r="F2237" s="273" t="s">
        <v>5</v>
      </c>
      <c r="G2237" s="272"/>
      <c r="H2237" s="272"/>
      <c r="I2237" s="272"/>
      <c r="J2237" s="272"/>
    </row>
    <row r="2238" spans="1:10" x14ac:dyDescent="0.3">
      <c r="A2238" s="272"/>
      <c r="B2238" s="266" t="s">
        <v>93</v>
      </c>
      <c r="C2238" s="273" t="s">
        <v>5</v>
      </c>
      <c r="D2238" s="274" t="s">
        <v>1730</v>
      </c>
      <c r="E2238" s="272"/>
      <c r="F2238" s="273" t="s">
        <v>5</v>
      </c>
      <c r="G2238" s="272"/>
      <c r="H2238" s="272"/>
      <c r="I2238" s="272"/>
      <c r="J2238" s="272"/>
    </row>
    <row r="2239" spans="1:10" x14ac:dyDescent="0.3">
      <c r="A2239" s="262"/>
      <c r="B2239" s="266" t="s">
        <v>93</v>
      </c>
      <c r="C2239" s="263" t="s">
        <v>5</v>
      </c>
      <c r="D2239" s="265" t="s">
        <v>1729</v>
      </c>
      <c r="E2239" s="262"/>
      <c r="F2239" s="264">
        <v>26.707999999999998</v>
      </c>
      <c r="G2239" s="262"/>
      <c r="H2239" s="262"/>
      <c r="I2239" s="262"/>
      <c r="J2239" s="262"/>
    </row>
    <row r="2240" spans="1:10" x14ac:dyDescent="0.3">
      <c r="A2240" s="272"/>
      <c r="B2240" s="266" t="s">
        <v>93</v>
      </c>
      <c r="C2240" s="273" t="s">
        <v>5</v>
      </c>
      <c r="D2240" s="274" t="s">
        <v>1728</v>
      </c>
      <c r="E2240" s="272"/>
      <c r="F2240" s="273" t="s">
        <v>5</v>
      </c>
      <c r="G2240" s="272"/>
      <c r="H2240" s="272"/>
      <c r="I2240" s="272"/>
      <c r="J2240" s="272"/>
    </row>
    <row r="2241" spans="1:10" ht="40.5" x14ac:dyDescent="0.3">
      <c r="A2241" s="262"/>
      <c r="B2241" s="266" t="s">
        <v>93</v>
      </c>
      <c r="C2241" s="263" t="s">
        <v>5</v>
      </c>
      <c r="D2241" s="265" t="s">
        <v>1727</v>
      </c>
      <c r="E2241" s="262"/>
      <c r="F2241" s="264">
        <v>27.096</v>
      </c>
      <c r="G2241" s="262"/>
      <c r="H2241" s="262"/>
      <c r="I2241" s="262"/>
      <c r="J2241" s="262"/>
    </row>
    <row r="2242" spans="1:10" x14ac:dyDescent="0.3">
      <c r="A2242" s="272"/>
      <c r="B2242" s="266" t="s">
        <v>93</v>
      </c>
      <c r="C2242" s="273" t="s">
        <v>5</v>
      </c>
      <c r="D2242" s="274" t="s">
        <v>1726</v>
      </c>
      <c r="E2242" s="272"/>
      <c r="F2242" s="273" t="s">
        <v>5</v>
      </c>
      <c r="G2242" s="272"/>
      <c r="H2242" s="272"/>
      <c r="I2242" s="272"/>
      <c r="J2242" s="272"/>
    </row>
    <row r="2243" spans="1:10" ht="27" x14ac:dyDescent="0.3">
      <c r="A2243" s="262"/>
      <c r="B2243" s="266" t="s">
        <v>93</v>
      </c>
      <c r="C2243" s="263" t="s">
        <v>5</v>
      </c>
      <c r="D2243" s="265" t="s">
        <v>1725</v>
      </c>
      <c r="E2243" s="262"/>
      <c r="F2243" s="264">
        <v>32.476999999999997</v>
      </c>
      <c r="G2243" s="262"/>
      <c r="H2243" s="262"/>
      <c r="I2243" s="262"/>
      <c r="J2243" s="262"/>
    </row>
    <row r="2244" spans="1:10" x14ac:dyDescent="0.3">
      <c r="A2244" s="262"/>
      <c r="B2244" s="266" t="s">
        <v>93</v>
      </c>
      <c r="C2244" s="263" t="s">
        <v>5</v>
      </c>
      <c r="D2244" s="265" t="s">
        <v>1724</v>
      </c>
      <c r="E2244" s="262"/>
      <c r="F2244" s="264">
        <v>16.600000000000001</v>
      </c>
      <c r="G2244" s="262"/>
      <c r="H2244" s="262"/>
      <c r="I2244" s="262"/>
      <c r="J2244" s="262"/>
    </row>
    <row r="2245" spans="1:10" ht="40.5" x14ac:dyDescent="0.3">
      <c r="A2245" s="262"/>
      <c r="B2245" s="266" t="s">
        <v>93</v>
      </c>
      <c r="C2245" s="263" t="s">
        <v>5</v>
      </c>
      <c r="D2245" s="265" t="s">
        <v>1723</v>
      </c>
      <c r="E2245" s="262"/>
      <c r="F2245" s="264">
        <v>51.895000000000003</v>
      </c>
      <c r="G2245" s="262"/>
      <c r="H2245" s="262"/>
      <c r="I2245" s="262"/>
      <c r="J2245" s="262"/>
    </row>
    <row r="2246" spans="1:10" x14ac:dyDescent="0.3">
      <c r="A2246" s="272"/>
      <c r="B2246" s="266" t="s">
        <v>93</v>
      </c>
      <c r="C2246" s="273" t="s">
        <v>5</v>
      </c>
      <c r="D2246" s="274" t="s">
        <v>1628</v>
      </c>
      <c r="E2246" s="272"/>
      <c r="F2246" s="273" t="s">
        <v>5</v>
      </c>
      <c r="G2246" s="272"/>
      <c r="H2246" s="272"/>
      <c r="I2246" s="272"/>
      <c r="J2246" s="272"/>
    </row>
    <row r="2247" spans="1:10" ht="40.5" x14ac:dyDescent="0.3">
      <c r="A2247" s="262"/>
      <c r="B2247" s="266" t="s">
        <v>93</v>
      </c>
      <c r="C2247" s="263" t="s">
        <v>5</v>
      </c>
      <c r="D2247" s="265" t="s">
        <v>1722</v>
      </c>
      <c r="E2247" s="262"/>
      <c r="F2247" s="264">
        <v>36.613999999999997</v>
      </c>
      <c r="G2247" s="262"/>
      <c r="H2247" s="262"/>
      <c r="I2247" s="262"/>
      <c r="J2247" s="262"/>
    </row>
    <row r="2248" spans="1:10" x14ac:dyDescent="0.3">
      <c r="A2248" s="262"/>
      <c r="B2248" s="266" t="s">
        <v>93</v>
      </c>
      <c r="C2248" s="263" t="s">
        <v>5</v>
      </c>
      <c r="D2248" s="265" t="s">
        <v>1721</v>
      </c>
      <c r="E2248" s="262"/>
      <c r="F2248" s="264">
        <v>50.914000000000001</v>
      </c>
      <c r="G2248" s="262"/>
      <c r="H2248" s="262"/>
      <c r="I2248" s="262"/>
      <c r="J2248" s="262"/>
    </row>
    <row r="2249" spans="1:10" x14ac:dyDescent="0.3">
      <c r="A2249" s="272"/>
      <c r="B2249" s="266" t="s">
        <v>93</v>
      </c>
      <c r="C2249" s="273" t="s">
        <v>5</v>
      </c>
      <c r="D2249" s="274" t="s">
        <v>1720</v>
      </c>
      <c r="E2249" s="272"/>
      <c r="F2249" s="273" t="s">
        <v>5</v>
      </c>
      <c r="G2249" s="272"/>
      <c r="H2249" s="272"/>
      <c r="I2249" s="272"/>
      <c r="J2249" s="272"/>
    </row>
    <row r="2250" spans="1:10" x14ac:dyDescent="0.3">
      <c r="A2250" s="262"/>
      <c r="B2250" s="266" t="s">
        <v>93</v>
      </c>
      <c r="C2250" s="263" t="s">
        <v>5</v>
      </c>
      <c r="D2250" s="265" t="s">
        <v>1719</v>
      </c>
      <c r="E2250" s="262"/>
      <c r="F2250" s="264">
        <v>27.704000000000001</v>
      </c>
      <c r="G2250" s="262"/>
      <c r="H2250" s="262"/>
      <c r="I2250" s="262"/>
      <c r="J2250" s="262"/>
    </row>
    <row r="2251" spans="1:10" ht="27" x14ac:dyDescent="0.3">
      <c r="A2251" s="262"/>
      <c r="B2251" s="266" t="s">
        <v>93</v>
      </c>
      <c r="C2251" s="263" t="s">
        <v>5</v>
      </c>
      <c r="D2251" s="265" t="s">
        <v>1718</v>
      </c>
      <c r="E2251" s="262"/>
      <c r="F2251" s="264">
        <v>46.37</v>
      </c>
      <c r="G2251" s="262"/>
      <c r="H2251" s="262"/>
      <c r="I2251" s="262"/>
      <c r="J2251" s="262"/>
    </row>
    <row r="2252" spans="1:10" x14ac:dyDescent="0.3">
      <c r="A2252" s="272"/>
      <c r="B2252" s="266" t="s">
        <v>93</v>
      </c>
      <c r="C2252" s="273" t="s">
        <v>5</v>
      </c>
      <c r="D2252" s="274" t="s">
        <v>1717</v>
      </c>
      <c r="E2252" s="272"/>
      <c r="F2252" s="273" t="s">
        <v>5</v>
      </c>
      <c r="G2252" s="272"/>
      <c r="H2252" s="272"/>
      <c r="I2252" s="272"/>
      <c r="J2252" s="272"/>
    </row>
    <row r="2253" spans="1:10" x14ac:dyDescent="0.3">
      <c r="A2253" s="262"/>
      <c r="B2253" s="266" t="s">
        <v>93</v>
      </c>
      <c r="C2253" s="263" t="s">
        <v>5</v>
      </c>
      <c r="D2253" s="265" t="s">
        <v>1716</v>
      </c>
      <c r="E2253" s="262"/>
      <c r="F2253" s="264">
        <v>13.173</v>
      </c>
      <c r="G2253" s="262"/>
      <c r="H2253" s="262"/>
      <c r="I2253" s="262"/>
      <c r="J2253" s="262"/>
    </row>
    <row r="2254" spans="1:10" x14ac:dyDescent="0.3">
      <c r="A2254" s="262"/>
      <c r="B2254" s="266" t="s">
        <v>93</v>
      </c>
      <c r="C2254" s="263" t="s">
        <v>5</v>
      </c>
      <c r="D2254" s="265" t="s">
        <v>1715</v>
      </c>
      <c r="E2254" s="262"/>
      <c r="F2254" s="264">
        <v>32.837000000000003</v>
      </c>
      <c r="G2254" s="262"/>
      <c r="H2254" s="262"/>
      <c r="I2254" s="262"/>
      <c r="J2254" s="262"/>
    </row>
    <row r="2255" spans="1:10" x14ac:dyDescent="0.3">
      <c r="A2255" s="272"/>
      <c r="B2255" s="266" t="s">
        <v>93</v>
      </c>
      <c r="C2255" s="273" t="s">
        <v>5</v>
      </c>
      <c r="D2255" s="274" t="s">
        <v>1624</v>
      </c>
      <c r="E2255" s="272"/>
      <c r="F2255" s="273" t="s">
        <v>5</v>
      </c>
      <c r="G2255" s="272"/>
      <c r="H2255" s="272"/>
      <c r="I2255" s="272"/>
      <c r="J2255" s="272"/>
    </row>
    <row r="2256" spans="1:10" x14ac:dyDescent="0.3">
      <c r="A2256" s="262"/>
      <c r="B2256" s="266" t="s">
        <v>93</v>
      </c>
      <c r="C2256" s="263" t="s">
        <v>5</v>
      </c>
      <c r="D2256" s="265" t="s">
        <v>1714</v>
      </c>
      <c r="E2256" s="262"/>
      <c r="F2256" s="264">
        <v>6.21</v>
      </c>
      <c r="G2256" s="262"/>
      <c r="H2256" s="262"/>
      <c r="I2256" s="262"/>
      <c r="J2256" s="262"/>
    </row>
    <row r="2257" spans="1:10" ht="27" x14ac:dyDescent="0.3">
      <c r="A2257" s="262"/>
      <c r="B2257" s="266" t="s">
        <v>93</v>
      </c>
      <c r="C2257" s="263" t="s">
        <v>5</v>
      </c>
      <c r="D2257" s="265" t="s">
        <v>1713</v>
      </c>
      <c r="E2257" s="262"/>
      <c r="F2257" s="264">
        <v>12.553000000000001</v>
      </c>
      <c r="G2257" s="262"/>
      <c r="H2257" s="262"/>
      <c r="I2257" s="262"/>
      <c r="J2257" s="262"/>
    </row>
    <row r="2258" spans="1:10" x14ac:dyDescent="0.3">
      <c r="A2258" s="286"/>
      <c r="B2258" s="266" t="s">
        <v>93</v>
      </c>
      <c r="C2258" s="287" t="s">
        <v>5</v>
      </c>
      <c r="D2258" s="289" t="s">
        <v>1712</v>
      </c>
      <c r="E2258" s="286"/>
      <c r="F2258" s="288">
        <v>381.15100000000001</v>
      </c>
      <c r="G2258" s="286"/>
      <c r="H2258" s="286"/>
      <c r="I2258" s="286"/>
      <c r="J2258" s="286"/>
    </row>
    <row r="2259" spans="1:10" x14ac:dyDescent="0.3">
      <c r="A2259" s="272"/>
      <c r="B2259" s="266" t="s">
        <v>93</v>
      </c>
      <c r="C2259" s="273" t="s">
        <v>5</v>
      </c>
      <c r="D2259" s="274" t="s">
        <v>1711</v>
      </c>
      <c r="E2259" s="272"/>
      <c r="F2259" s="273" t="s">
        <v>5</v>
      </c>
      <c r="G2259" s="272"/>
      <c r="H2259" s="272"/>
      <c r="I2259" s="272"/>
      <c r="J2259" s="272"/>
    </row>
    <row r="2260" spans="1:10" x14ac:dyDescent="0.3">
      <c r="A2260" s="262"/>
      <c r="B2260" s="266" t="s">
        <v>93</v>
      </c>
      <c r="C2260" s="263" t="s">
        <v>5</v>
      </c>
      <c r="D2260" s="265" t="s">
        <v>1710</v>
      </c>
      <c r="E2260" s="262"/>
      <c r="F2260" s="264">
        <v>58.683</v>
      </c>
      <c r="G2260" s="262"/>
      <c r="H2260" s="262"/>
      <c r="I2260" s="262"/>
      <c r="J2260" s="262"/>
    </row>
    <row r="2261" spans="1:10" ht="40.5" x14ac:dyDescent="0.3">
      <c r="A2261" s="262"/>
      <c r="B2261" s="266" t="s">
        <v>93</v>
      </c>
      <c r="C2261" s="263" t="s">
        <v>5</v>
      </c>
      <c r="D2261" s="265" t="s">
        <v>1709</v>
      </c>
      <c r="E2261" s="262"/>
      <c r="F2261" s="264">
        <v>95.804000000000002</v>
      </c>
      <c r="G2261" s="262"/>
      <c r="H2261" s="262"/>
      <c r="I2261" s="262"/>
      <c r="J2261" s="262"/>
    </row>
    <row r="2262" spans="1:10" x14ac:dyDescent="0.3">
      <c r="A2262" s="272"/>
      <c r="B2262" s="266" t="s">
        <v>93</v>
      </c>
      <c r="C2262" s="273" t="s">
        <v>5</v>
      </c>
      <c r="D2262" s="274" t="s">
        <v>1708</v>
      </c>
      <c r="E2262" s="272"/>
      <c r="F2262" s="273" t="s">
        <v>5</v>
      </c>
      <c r="G2262" s="272"/>
      <c r="H2262" s="272"/>
      <c r="I2262" s="272"/>
      <c r="J2262" s="272"/>
    </row>
    <row r="2263" spans="1:10" ht="40.5" x14ac:dyDescent="0.3">
      <c r="A2263" s="262"/>
      <c r="B2263" s="266" t="s">
        <v>93</v>
      </c>
      <c r="C2263" s="263" t="s">
        <v>5</v>
      </c>
      <c r="D2263" s="265" t="s">
        <v>1707</v>
      </c>
      <c r="E2263" s="262"/>
      <c r="F2263" s="264">
        <v>-20.75</v>
      </c>
      <c r="G2263" s="262"/>
      <c r="H2263" s="262"/>
      <c r="I2263" s="262"/>
      <c r="J2263" s="262"/>
    </row>
    <row r="2264" spans="1:10" x14ac:dyDescent="0.3">
      <c r="A2264" s="272"/>
      <c r="B2264" s="266" t="s">
        <v>93</v>
      </c>
      <c r="C2264" s="273" t="s">
        <v>5</v>
      </c>
      <c r="D2264" s="274" t="s">
        <v>1706</v>
      </c>
      <c r="E2264" s="272"/>
      <c r="F2264" s="273" t="s">
        <v>5</v>
      </c>
      <c r="G2264" s="272"/>
      <c r="H2264" s="272"/>
      <c r="I2264" s="272"/>
      <c r="J2264" s="272"/>
    </row>
    <row r="2265" spans="1:10" x14ac:dyDescent="0.3">
      <c r="A2265" s="262"/>
      <c r="B2265" s="266" t="s">
        <v>93</v>
      </c>
      <c r="C2265" s="263" t="s">
        <v>5</v>
      </c>
      <c r="D2265" s="265" t="s">
        <v>1705</v>
      </c>
      <c r="E2265" s="262"/>
      <c r="F2265" s="264">
        <v>31.265999999999998</v>
      </c>
      <c r="G2265" s="262"/>
      <c r="H2265" s="262"/>
      <c r="I2265" s="262"/>
      <c r="J2265" s="262"/>
    </row>
    <row r="2266" spans="1:10" x14ac:dyDescent="0.3">
      <c r="A2266" s="272"/>
      <c r="B2266" s="266" t="s">
        <v>93</v>
      </c>
      <c r="C2266" s="273" t="s">
        <v>5</v>
      </c>
      <c r="D2266" s="274" t="s">
        <v>1704</v>
      </c>
      <c r="E2266" s="272"/>
      <c r="F2266" s="273" t="s">
        <v>5</v>
      </c>
      <c r="G2266" s="272"/>
      <c r="H2266" s="272"/>
      <c r="I2266" s="272"/>
      <c r="J2266" s="272"/>
    </row>
    <row r="2267" spans="1:10" x14ac:dyDescent="0.3">
      <c r="A2267" s="262"/>
      <c r="B2267" s="266" t="s">
        <v>93</v>
      </c>
      <c r="C2267" s="263" t="s">
        <v>5</v>
      </c>
      <c r="D2267" s="265" t="s">
        <v>1703</v>
      </c>
      <c r="E2267" s="262"/>
      <c r="F2267" s="264">
        <v>12.69</v>
      </c>
      <c r="G2267" s="262"/>
      <c r="H2267" s="262"/>
      <c r="I2267" s="262"/>
      <c r="J2267" s="262"/>
    </row>
    <row r="2268" spans="1:10" x14ac:dyDescent="0.3">
      <c r="A2268" s="256"/>
      <c r="B2268" s="261" t="s">
        <v>93</v>
      </c>
      <c r="C2268" s="260" t="s">
        <v>5</v>
      </c>
      <c r="D2268" s="259" t="s">
        <v>95</v>
      </c>
      <c r="E2268" s="256"/>
      <c r="F2268" s="258">
        <v>558.84400000000005</v>
      </c>
      <c r="G2268" s="256"/>
      <c r="H2268" s="256"/>
      <c r="I2268" s="256"/>
      <c r="J2268" s="256"/>
    </row>
    <row r="2269" spans="1:10" ht="54" x14ac:dyDescent="0.3">
      <c r="A2269" s="255" t="s">
        <v>318</v>
      </c>
      <c r="B2269" s="255" t="s">
        <v>87</v>
      </c>
      <c r="C2269" s="254" t="s">
        <v>1702</v>
      </c>
      <c r="D2269" s="250" t="s">
        <v>1701</v>
      </c>
      <c r="E2269" s="253" t="s">
        <v>144</v>
      </c>
      <c r="F2269" s="252">
        <v>34.104999999999997</v>
      </c>
      <c r="G2269" s="251"/>
      <c r="H2269" s="251"/>
      <c r="I2269" s="111">
        <f t="shared" ref="I2269" si="290">(G2269+H2269)*F2269</f>
        <v>0</v>
      </c>
      <c r="J2269" s="250" t="s">
        <v>5</v>
      </c>
    </row>
    <row r="2270" spans="1:10" x14ac:dyDescent="0.3">
      <c r="A2270" s="272"/>
      <c r="B2270" s="266" t="s">
        <v>93</v>
      </c>
      <c r="C2270" s="273" t="s">
        <v>5</v>
      </c>
      <c r="D2270" s="274" t="s">
        <v>1700</v>
      </c>
      <c r="E2270" s="272"/>
      <c r="F2270" s="273" t="s">
        <v>5</v>
      </c>
      <c r="G2270" s="272"/>
      <c r="H2270" s="272"/>
      <c r="I2270" s="272"/>
      <c r="J2270" s="272"/>
    </row>
    <row r="2271" spans="1:10" x14ac:dyDescent="0.3">
      <c r="A2271" s="262"/>
      <c r="B2271" s="266" t="s">
        <v>93</v>
      </c>
      <c r="C2271" s="263" t="s">
        <v>5</v>
      </c>
      <c r="D2271" s="265" t="s">
        <v>1699</v>
      </c>
      <c r="E2271" s="262"/>
      <c r="F2271" s="264">
        <v>7.18</v>
      </c>
      <c r="G2271" s="262"/>
      <c r="H2271" s="262"/>
      <c r="I2271" s="262"/>
      <c r="J2271" s="262"/>
    </row>
    <row r="2272" spans="1:10" x14ac:dyDescent="0.3">
      <c r="A2272" s="272"/>
      <c r="B2272" s="266" t="s">
        <v>93</v>
      </c>
      <c r="C2272" s="273" t="s">
        <v>5</v>
      </c>
      <c r="D2272" s="274" t="s">
        <v>343</v>
      </c>
      <c r="E2272" s="272"/>
      <c r="F2272" s="273" t="s">
        <v>5</v>
      </c>
      <c r="G2272" s="272"/>
      <c r="H2272" s="272"/>
      <c r="I2272" s="272"/>
      <c r="J2272" s="272"/>
    </row>
    <row r="2273" spans="1:10" x14ac:dyDescent="0.3">
      <c r="A2273" s="262"/>
      <c r="B2273" s="266" t="s">
        <v>93</v>
      </c>
      <c r="C2273" s="263" t="s">
        <v>5</v>
      </c>
      <c r="D2273" s="265" t="s">
        <v>1698</v>
      </c>
      <c r="E2273" s="262"/>
      <c r="F2273" s="264">
        <v>26.925000000000001</v>
      </c>
      <c r="G2273" s="262"/>
      <c r="H2273" s="262"/>
      <c r="I2273" s="262"/>
      <c r="J2273" s="262"/>
    </row>
    <row r="2274" spans="1:10" x14ac:dyDescent="0.3">
      <c r="A2274" s="256"/>
      <c r="B2274" s="261" t="s">
        <v>93</v>
      </c>
      <c r="C2274" s="260" t="s">
        <v>5</v>
      </c>
      <c r="D2274" s="259" t="s">
        <v>95</v>
      </c>
      <c r="E2274" s="256"/>
      <c r="F2274" s="258">
        <v>34.104999999999997</v>
      </c>
      <c r="G2274" s="256"/>
      <c r="H2274" s="256"/>
      <c r="I2274" s="111"/>
      <c r="J2274" s="256"/>
    </row>
    <row r="2275" spans="1:10" x14ac:dyDescent="0.3">
      <c r="A2275" s="255" t="s">
        <v>287</v>
      </c>
      <c r="B2275" s="255" t="s">
        <v>87</v>
      </c>
      <c r="C2275" s="254" t="s">
        <v>1697</v>
      </c>
      <c r="D2275" s="250" t="s">
        <v>1696</v>
      </c>
      <c r="E2275" s="253" t="s">
        <v>90</v>
      </c>
      <c r="F2275" s="252">
        <v>0.16600000000000001</v>
      </c>
      <c r="G2275" s="251"/>
      <c r="H2275" s="251"/>
      <c r="I2275" s="111">
        <f t="shared" ref="I2275" si="291">(G2275+H2275)*F2275</f>
        <v>0</v>
      </c>
      <c r="J2275" s="250" t="s">
        <v>5</v>
      </c>
    </row>
    <row r="2276" spans="1:10" x14ac:dyDescent="0.3">
      <c r="A2276" s="262"/>
      <c r="B2276" s="266" t="s">
        <v>93</v>
      </c>
      <c r="C2276" s="263" t="s">
        <v>5</v>
      </c>
      <c r="D2276" s="265" t="s">
        <v>1695</v>
      </c>
      <c r="E2276" s="262"/>
      <c r="F2276" s="264">
        <v>0.16600000000000001</v>
      </c>
      <c r="G2276" s="262"/>
      <c r="H2276" s="262"/>
      <c r="I2276" s="262"/>
      <c r="J2276" s="262"/>
    </row>
    <row r="2277" spans="1:10" x14ac:dyDescent="0.3">
      <c r="A2277" s="256"/>
      <c r="B2277" s="266" t="s">
        <v>93</v>
      </c>
      <c r="C2277" s="257" t="s">
        <v>5</v>
      </c>
      <c r="D2277" s="285" t="s">
        <v>95</v>
      </c>
      <c r="E2277" s="256"/>
      <c r="F2277" s="284">
        <v>0.16600000000000001</v>
      </c>
      <c r="G2277" s="256"/>
      <c r="H2277" s="256"/>
      <c r="I2277" s="256"/>
      <c r="J2277" s="256"/>
    </row>
    <row r="2278" spans="1:10" ht="15" x14ac:dyDescent="0.3">
      <c r="A2278" s="267"/>
      <c r="B2278" s="271" t="s">
        <v>69</v>
      </c>
      <c r="C2278" s="270" t="s">
        <v>217</v>
      </c>
      <c r="D2278" s="270" t="s">
        <v>218</v>
      </c>
      <c r="E2278" s="267"/>
      <c r="F2278" s="267"/>
      <c r="G2278" s="267"/>
      <c r="H2278" s="267"/>
      <c r="I2278" s="269">
        <f>SUM(I2279)</f>
        <v>0</v>
      </c>
      <c r="J2278" s="267"/>
    </row>
    <row r="2279" spans="1:10" ht="27" x14ac:dyDescent="0.3">
      <c r="A2279" s="255" t="s">
        <v>328</v>
      </c>
      <c r="B2279" s="255" t="s">
        <v>87</v>
      </c>
      <c r="C2279" s="254" t="s">
        <v>220</v>
      </c>
      <c r="D2279" s="250" t="s">
        <v>221</v>
      </c>
      <c r="E2279" s="253" t="s">
        <v>153</v>
      </c>
      <c r="F2279" s="252">
        <v>10.855</v>
      </c>
      <c r="G2279" s="251"/>
      <c r="H2279" s="251"/>
      <c r="I2279" s="111">
        <f t="shared" ref="I2279" si="292">(G2279+H2279)*F2279</f>
        <v>0</v>
      </c>
      <c r="J2279" s="250" t="s">
        <v>91</v>
      </c>
    </row>
    <row r="2280" spans="1:10" ht="18" x14ac:dyDescent="0.35">
      <c r="A2280" s="267"/>
      <c r="B2280" s="268" t="s">
        <v>69</v>
      </c>
      <c r="C2280" s="283" t="s">
        <v>255</v>
      </c>
      <c r="D2280" s="283" t="s">
        <v>254</v>
      </c>
      <c r="E2280" s="267"/>
      <c r="F2280" s="267"/>
      <c r="G2280" s="267"/>
      <c r="H2280" s="267"/>
      <c r="I2280" s="282">
        <f>I2281+I2403+I2449+I2457+I2462+I2467</f>
        <v>0</v>
      </c>
      <c r="J2280" s="267"/>
    </row>
    <row r="2281" spans="1:10" ht="15" x14ac:dyDescent="0.3">
      <c r="A2281" s="267"/>
      <c r="B2281" s="271" t="s">
        <v>69</v>
      </c>
      <c r="C2281" s="270" t="s">
        <v>253</v>
      </c>
      <c r="D2281" s="270" t="s">
        <v>252</v>
      </c>
      <c r="E2281" s="267"/>
      <c r="F2281" s="267"/>
      <c r="G2281" s="267"/>
      <c r="H2281" s="267"/>
      <c r="I2281" s="269">
        <f>SUM(I2282:I2402)</f>
        <v>0</v>
      </c>
      <c r="J2281" s="267"/>
    </row>
    <row r="2282" spans="1:10" ht="27" x14ac:dyDescent="0.3">
      <c r="A2282" s="255" t="s">
        <v>74</v>
      </c>
      <c r="B2282" s="255" t="s">
        <v>87</v>
      </c>
      <c r="C2282" s="254" t="s">
        <v>1694</v>
      </c>
      <c r="D2282" s="250" t="s">
        <v>1693</v>
      </c>
      <c r="E2282" s="253" t="s">
        <v>169</v>
      </c>
      <c r="F2282" s="252">
        <v>209.82499999999999</v>
      </c>
      <c r="G2282" s="251"/>
      <c r="H2282" s="251"/>
      <c r="I2282" s="111">
        <f t="shared" ref="I2282" si="293">(G2282+H2282)*F2282</f>
        <v>0</v>
      </c>
      <c r="J2282" s="250" t="s">
        <v>5</v>
      </c>
    </row>
    <row r="2283" spans="1:10" ht="27" x14ac:dyDescent="0.3">
      <c r="A2283" s="272"/>
      <c r="B2283" s="266" t="s">
        <v>93</v>
      </c>
      <c r="C2283" s="273" t="s">
        <v>5</v>
      </c>
      <c r="D2283" s="274" t="s">
        <v>1639</v>
      </c>
      <c r="E2283" s="272"/>
      <c r="F2283" s="273" t="s">
        <v>5</v>
      </c>
      <c r="G2283" s="272"/>
      <c r="H2283" s="272"/>
      <c r="I2283" s="272"/>
      <c r="J2283" s="272"/>
    </row>
    <row r="2284" spans="1:10" x14ac:dyDescent="0.3">
      <c r="A2284" s="262"/>
      <c r="B2284" s="266" t="s">
        <v>93</v>
      </c>
      <c r="C2284" s="263" t="s">
        <v>5</v>
      </c>
      <c r="D2284" s="265" t="s">
        <v>1649</v>
      </c>
      <c r="E2284" s="262"/>
      <c r="F2284" s="264">
        <v>16.966000000000001</v>
      </c>
      <c r="G2284" s="262"/>
      <c r="H2284" s="262"/>
      <c r="I2284" s="262"/>
      <c r="J2284" s="262"/>
    </row>
    <row r="2285" spans="1:10" x14ac:dyDescent="0.3">
      <c r="A2285" s="272"/>
      <c r="B2285" s="266" t="s">
        <v>93</v>
      </c>
      <c r="C2285" s="273" t="s">
        <v>5</v>
      </c>
      <c r="D2285" s="274" t="s">
        <v>1635</v>
      </c>
      <c r="E2285" s="272"/>
      <c r="F2285" s="273" t="s">
        <v>5</v>
      </c>
      <c r="G2285" s="272"/>
      <c r="H2285" s="272"/>
      <c r="I2285" s="272"/>
      <c r="J2285" s="272"/>
    </row>
    <row r="2286" spans="1:10" x14ac:dyDescent="0.3">
      <c r="A2286" s="272"/>
      <c r="B2286" s="266" t="s">
        <v>93</v>
      </c>
      <c r="C2286" s="273" t="s">
        <v>5</v>
      </c>
      <c r="D2286" s="274" t="s">
        <v>1634</v>
      </c>
      <c r="E2286" s="272"/>
      <c r="F2286" s="273" t="s">
        <v>5</v>
      </c>
      <c r="G2286" s="272"/>
      <c r="H2286" s="272"/>
      <c r="I2286" s="272"/>
      <c r="J2286" s="272"/>
    </row>
    <row r="2287" spans="1:10" x14ac:dyDescent="0.3">
      <c r="A2287" s="262"/>
      <c r="B2287" s="266" t="s">
        <v>93</v>
      </c>
      <c r="C2287" s="263" t="s">
        <v>5</v>
      </c>
      <c r="D2287" s="265" t="s">
        <v>1648</v>
      </c>
      <c r="E2287" s="262"/>
      <c r="F2287" s="264">
        <v>22.626999999999999</v>
      </c>
      <c r="G2287" s="262"/>
      <c r="H2287" s="262"/>
      <c r="I2287" s="262"/>
      <c r="J2287" s="262"/>
    </row>
    <row r="2288" spans="1:10" x14ac:dyDescent="0.3">
      <c r="A2288" s="272"/>
      <c r="B2288" s="266" t="s">
        <v>93</v>
      </c>
      <c r="C2288" s="273" t="s">
        <v>5</v>
      </c>
      <c r="D2288" s="274" t="s">
        <v>1632</v>
      </c>
      <c r="E2288" s="272"/>
      <c r="F2288" s="273" t="s">
        <v>5</v>
      </c>
      <c r="G2288" s="272"/>
      <c r="H2288" s="272"/>
      <c r="I2288" s="272"/>
      <c r="J2288" s="272"/>
    </row>
    <row r="2289" spans="1:10" x14ac:dyDescent="0.3">
      <c r="A2289" s="262"/>
      <c r="B2289" s="266" t="s">
        <v>93</v>
      </c>
      <c r="C2289" s="263" t="s">
        <v>5</v>
      </c>
      <c r="D2289" s="265" t="s">
        <v>1647</v>
      </c>
      <c r="E2289" s="262"/>
      <c r="F2289" s="264">
        <v>24.286000000000001</v>
      </c>
      <c r="G2289" s="262"/>
      <c r="H2289" s="262"/>
      <c r="I2289" s="262"/>
      <c r="J2289" s="262"/>
    </row>
    <row r="2290" spans="1:10" x14ac:dyDescent="0.3">
      <c r="A2290" s="272"/>
      <c r="B2290" s="266" t="s">
        <v>93</v>
      </c>
      <c r="C2290" s="273" t="s">
        <v>5</v>
      </c>
      <c r="D2290" s="274" t="s">
        <v>1630</v>
      </c>
      <c r="E2290" s="272"/>
      <c r="F2290" s="273" t="s">
        <v>5</v>
      </c>
      <c r="G2290" s="272"/>
      <c r="H2290" s="272"/>
      <c r="I2290" s="272"/>
      <c r="J2290" s="272"/>
    </row>
    <row r="2291" spans="1:10" x14ac:dyDescent="0.3">
      <c r="A2291" s="262"/>
      <c r="B2291" s="266" t="s">
        <v>93</v>
      </c>
      <c r="C2291" s="263" t="s">
        <v>5</v>
      </c>
      <c r="D2291" s="265" t="s">
        <v>1646</v>
      </c>
      <c r="E2291" s="262"/>
      <c r="F2291" s="264">
        <v>42.109000000000002</v>
      </c>
      <c r="G2291" s="262"/>
      <c r="H2291" s="262"/>
      <c r="I2291" s="262"/>
      <c r="J2291" s="262"/>
    </row>
    <row r="2292" spans="1:10" x14ac:dyDescent="0.3">
      <c r="A2292" s="272"/>
      <c r="B2292" s="266" t="s">
        <v>93</v>
      </c>
      <c r="C2292" s="273" t="s">
        <v>5</v>
      </c>
      <c r="D2292" s="274" t="s">
        <v>1628</v>
      </c>
      <c r="E2292" s="272"/>
      <c r="F2292" s="273" t="s">
        <v>5</v>
      </c>
      <c r="G2292" s="272"/>
      <c r="H2292" s="272"/>
      <c r="I2292" s="272"/>
      <c r="J2292" s="272"/>
    </row>
    <row r="2293" spans="1:10" x14ac:dyDescent="0.3">
      <c r="A2293" s="262"/>
      <c r="B2293" s="266" t="s">
        <v>93</v>
      </c>
      <c r="C2293" s="263" t="s">
        <v>5</v>
      </c>
      <c r="D2293" s="265" t="s">
        <v>1645</v>
      </c>
      <c r="E2293" s="262"/>
      <c r="F2293" s="264">
        <v>23.169</v>
      </c>
      <c r="G2293" s="262"/>
      <c r="H2293" s="262"/>
      <c r="I2293" s="262"/>
      <c r="J2293" s="262"/>
    </row>
    <row r="2294" spans="1:10" x14ac:dyDescent="0.3">
      <c r="A2294" s="272"/>
      <c r="B2294" s="266" t="s">
        <v>93</v>
      </c>
      <c r="C2294" s="273" t="s">
        <v>5</v>
      </c>
      <c r="D2294" s="274" t="s">
        <v>1626</v>
      </c>
      <c r="E2294" s="272"/>
      <c r="F2294" s="273" t="s">
        <v>5</v>
      </c>
      <c r="G2294" s="272"/>
      <c r="H2294" s="272"/>
      <c r="I2294" s="272"/>
      <c r="J2294" s="272"/>
    </row>
    <row r="2295" spans="1:10" x14ac:dyDescent="0.3">
      <c r="A2295" s="262"/>
      <c r="B2295" s="266" t="s">
        <v>93</v>
      </c>
      <c r="C2295" s="263" t="s">
        <v>5</v>
      </c>
      <c r="D2295" s="265" t="s">
        <v>1644</v>
      </c>
      <c r="E2295" s="262"/>
      <c r="F2295" s="264">
        <v>60.575000000000003</v>
      </c>
      <c r="G2295" s="262"/>
      <c r="H2295" s="262"/>
      <c r="I2295" s="262"/>
      <c r="J2295" s="262"/>
    </row>
    <row r="2296" spans="1:10" x14ac:dyDescent="0.3">
      <c r="A2296" s="272"/>
      <c r="B2296" s="266" t="s">
        <v>93</v>
      </c>
      <c r="C2296" s="273" t="s">
        <v>5</v>
      </c>
      <c r="D2296" s="274" t="s">
        <v>1624</v>
      </c>
      <c r="E2296" s="272"/>
      <c r="F2296" s="273" t="s">
        <v>5</v>
      </c>
      <c r="G2296" s="272"/>
      <c r="H2296" s="272"/>
      <c r="I2296" s="272"/>
      <c r="J2296" s="272"/>
    </row>
    <row r="2297" spans="1:10" x14ac:dyDescent="0.3">
      <c r="A2297" s="262"/>
      <c r="B2297" s="266" t="s">
        <v>93</v>
      </c>
      <c r="C2297" s="263" t="s">
        <v>5</v>
      </c>
      <c r="D2297" s="265" t="s">
        <v>1643</v>
      </c>
      <c r="E2297" s="262"/>
      <c r="F2297" s="264">
        <v>17.878</v>
      </c>
      <c r="G2297" s="262"/>
      <c r="H2297" s="262"/>
      <c r="I2297" s="262"/>
      <c r="J2297" s="262"/>
    </row>
    <row r="2298" spans="1:10" x14ac:dyDescent="0.3">
      <c r="A2298" s="272"/>
      <c r="B2298" s="266" t="s">
        <v>93</v>
      </c>
      <c r="C2298" s="273" t="s">
        <v>5</v>
      </c>
      <c r="D2298" s="274" t="s">
        <v>1275</v>
      </c>
      <c r="E2298" s="272"/>
      <c r="F2298" s="273" t="s">
        <v>5</v>
      </c>
      <c r="G2298" s="272"/>
      <c r="H2298" s="272"/>
      <c r="I2298" s="272"/>
      <c r="J2298" s="272"/>
    </row>
    <row r="2299" spans="1:10" x14ac:dyDescent="0.3">
      <c r="A2299" s="262"/>
      <c r="B2299" s="266" t="s">
        <v>93</v>
      </c>
      <c r="C2299" s="263" t="s">
        <v>5</v>
      </c>
      <c r="D2299" s="265" t="s">
        <v>1606</v>
      </c>
      <c r="E2299" s="262"/>
      <c r="F2299" s="264">
        <v>2.2149999999999999</v>
      </c>
      <c r="G2299" s="262"/>
      <c r="H2299" s="262"/>
      <c r="I2299" s="262"/>
      <c r="J2299" s="262"/>
    </row>
    <row r="2300" spans="1:10" x14ac:dyDescent="0.3">
      <c r="A2300" s="256"/>
      <c r="B2300" s="261" t="s">
        <v>93</v>
      </c>
      <c r="C2300" s="260" t="s">
        <v>5</v>
      </c>
      <c r="D2300" s="259" t="s">
        <v>95</v>
      </c>
      <c r="E2300" s="256"/>
      <c r="F2300" s="258">
        <v>209.82499999999999</v>
      </c>
      <c r="G2300" s="256"/>
      <c r="H2300" s="256"/>
      <c r="I2300" s="256"/>
      <c r="J2300" s="256"/>
    </row>
    <row r="2301" spans="1:10" ht="27" x14ac:dyDescent="0.3">
      <c r="A2301" s="281" t="s">
        <v>75</v>
      </c>
      <c r="B2301" s="281" t="s">
        <v>150</v>
      </c>
      <c r="C2301" s="280" t="s">
        <v>246</v>
      </c>
      <c r="D2301" s="275" t="s">
        <v>245</v>
      </c>
      <c r="E2301" s="279" t="s">
        <v>244</v>
      </c>
      <c r="F2301" s="278">
        <v>83.929000000000002</v>
      </c>
      <c r="G2301" s="276"/>
      <c r="H2301" s="277"/>
      <c r="I2301" s="276">
        <f t="shared" ref="I2301" si="294">(G2301+H2301)*F2301</f>
        <v>0</v>
      </c>
      <c r="J2301" s="275" t="s">
        <v>5</v>
      </c>
    </row>
    <row r="2302" spans="1:10" ht="27" x14ac:dyDescent="0.3">
      <c r="A2302" s="272"/>
      <c r="B2302" s="266" t="s">
        <v>93</v>
      </c>
      <c r="C2302" s="273" t="s">
        <v>5</v>
      </c>
      <c r="D2302" s="274" t="s">
        <v>1639</v>
      </c>
      <c r="E2302" s="272"/>
      <c r="F2302" s="273" t="s">
        <v>5</v>
      </c>
      <c r="G2302" s="272"/>
      <c r="H2302" s="272"/>
      <c r="I2302" s="272"/>
      <c r="J2302" s="272"/>
    </row>
    <row r="2303" spans="1:10" ht="27" x14ac:dyDescent="0.3">
      <c r="A2303" s="262"/>
      <c r="B2303" s="266" t="s">
        <v>93</v>
      </c>
      <c r="C2303" s="263" t="s">
        <v>5</v>
      </c>
      <c r="D2303" s="265" t="s">
        <v>1692</v>
      </c>
      <c r="E2303" s="262"/>
      <c r="F2303" s="264">
        <v>6.7859999999999996</v>
      </c>
      <c r="G2303" s="262"/>
      <c r="H2303" s="262"/>
      <c r="I2303" s="262"/>
      <c r="J2303" s="262"/>
    </row>
    <row r="2304" spans="1:10" x14ac:dyDescent="0.3">
      <c r="A2304" s="272"/>
      <c r="B2304" s="266" t="s">
        <v>93</v>
      </c>
      <c r="C2304" s="273" t="s">
        <v>5</v>
      </c>
      <c r="D2304" s="274" t="s">
        <v>1635</v>
      </c>
      <c r="E2304" s="272"/>
      <c r="F2304" s="273" t="s">
        <v>5</v>
      </c>
      <c r="G2304" s="272"/>
      <c r="H2304" s="272"/>
      <c r="I2304" s="272"/>
      <c r="J2304" s="272"/>
    </row>
    <row r="2305" spans="1:10" x14ac:dyDescent="0.3">
      <c r="A2305" s="272"/>
      <c r="B2305" s="266" t="s">
        <v>93</v>
      </c>
      <c r="C2305" s="273" t="s">
        <v>5</v>
      </c>
      <c r="D2305" s="274" t="s">
        <v>1634</v>
      </c>
      <c r="E2305" s="272"/>
      <c r="F2305" s="273" t="s">
        <v>5</v>
      </c>
      <c r="G2305" s="272"/>
      <c r="H2305" s="272"/>
      <c r="I2305" s="272"/>
      <c r="J2305" s="272"/>
    </row>
    <row r="2306" spans="1:10" x14ac:dyDescent="0.3">
      <c r="A2306" s="262"/>
      <c r="B2306" s="266" t="s">
        <v>93</v>
      </c>
      <c r="C2306" s="263" t="s">
        <v>5</v>
      </c>
      <c r="D2306" s="265" t="s">
        <v>1691</v>
      </c>
      <c r="E2306" s="262"/>
      <c r="F2306" s="264">
        <v>9.0510000000000002</v>
      </c>
      <c r="G2306" s="262"/>
      <c r="H2306" s="262"/>
      <c r="I2306" s="262"/>
      <c r="J2306" s="262"/>
    </row>
    <row r="2307" spans="1:10" x14ac:dyDescent="0.3">
      <c r="A2307" s="272"/>
      <c r="B2307" s="266" t="s">
        <v>93</v>
      </c>
      <c r="C2307" s="273" t="s">
        <v>5</v>
      </c>
      <c r="D2307" s="274" t="s">
        <v>1632</v>
      </c>
      <c r="E2307" s="272"/>
      <c r="F2307" s="273" t="s">
        <v>5</v>
      </c>
      <c r="G2307" s="272"/>
      <c r="H2307" s="272"/>
      <c r="I2307" s="272"/>
      <c r="J2307" s="272"/>
    </row>
    <row r="2308" spans="1:10" x14ac:dyDescent="0.3">
      <c r="A2308" s="262"/>
      <c r="B2308" s="266" t="s">
        <v>93</v>
      </c>
      <c r="C2308" s="263" t="s">
        <v>5</v>
      </c>
      <c r="D2308" s="265" t="s">
        <v>1690</v>
      </c>
      <c r="E2308" s="262"/>
      <c r="F2308" s="264">
        <v>9.7149999999999999</v>
      </c>
      <c r="G2308" s="262"/>
      <c r="H2308" s="262"/>
      <c r="I2308" s="262"/>
      <c r="J2308" s="262"/>
    </row>
    <row r="2309" spans="1:10" x14ac:dyDescent="0.3">
      <c r="A2309" s="272"/>
      <c r="B2309" s="266" t="s">
        <v>93</v>
      </c>
      <c r="C2309" s="273" t="s">
        <v>5</v>
      </c>
      <c r="D2309" s="274" t="s">
        <v>1630</v>
      </c>
      <c r="E2309" s="272"/>
      <c r="F2309" s="273" t="s">
        <v>5</v>
      </c>
      <c r="G2309" s="272"/>
      <c r="H2309" s="272"/>
      <c r="I2309" s="272"/>
      <c r="J2309" s="272"/>
    </row>
    <row r="2310" spans="1:10" x14ac:dyDescent="0.3">
      <c r="A2310" s="262"/>
      <c r="B2310" s="266" t="s">
        <v>93</v>
      </c>
      <c r="C2310" s="263" t="s">
        <v>5</v>
      </c>
      <c r="D2310" s="265" t="s">
        <v>1689</v>
      </c>
      <c r="E2310" s="262"/>
      <c r="F2310" s="264">
        <v>16.843</v>
      </c>
      <c r="G2310" s="262"/>
      <c r="H2310" s="262"/>
      <c r="I2310" s="262"/>
      <c r="J2310" s="262"/>
    </row>
    <row r="2311" spans="1:10" x14ac:dyDescent="0.3">
      <c r="A2311" s="272"/>
      <c r="B2311" s="266" t="s">
        <v>93</v>
      </c>
      <c r="C2311" s="273" t="s">
        <v>5</v>
      </c>
      <c r="D2311" s="274" t="s">
        <v>1628</v>
      </c>
      <c r="E2311" s="272"/>
      <c r="F2311" s="273" t="s">
        <v>5</v>
      </c>
      <c r="G2311" s="272"/>
      <c r="H2311" s="272"/>
      <c r="I2311" s="272"/>
      <c r="J2311" s="272"/>
    </row>
    <row r="2312" spans="1:10" x14ac:dyDescent="0.3">
      <c r="A2312" s="262"/>
      <c r="B2312" s="266" t="s">
        <v>93</v>
      </c>
      <c r="C2312" s="263" t="s">
        <v>5</v>
      </c>
      <c r="D2312" s="265" t="s">
        <v>1688</v>
      </c>
      <c r="E2312" s="262"/>
      <c r="F2312" s="264">
        <v>9.2669999999999995</v>
      </c>
      <c r="G2312" s="262"/>
      <c r="H2312" s="262"/>
      <c r="I2312" s="262"/>
      <c r="J2312" s="262"/>
    </row>
    <row r="2313" spans="1:10" x14ac:dyDescent="0.3">
      <c r="A2313" s="272"/>
      <c r="B2313" s="266" t="s">
        <v>93</v>
      </c>
      <c r="C2313" s="273" t="s">
        <v>5</v>
      </c>
      <c r="D2313" s="274" t="s">
        <v>1626</v>
      </c>
      <c r="E2313" s="272"/>
      <c r="F2313" s="273" t="s">
        <v>5</v>
      </c>
      <c r="G2313" s="272"/>
      <c r="H2313" s="272"/>
      <c r="I2313" s="272"/>
      <c r="J2313" s="272"/>
    </row>
    <row r="2314" spans="1:10" x14ac:dyDescent="0.3">
      <c r="A2314" s="262"/>
      <c r="B2314" s="266" t="s">
        <v>93</v>
      </c>
      <c r="C2314" s="263" t="s">
        <v>5</v>
      </c>
      <c r="D2314" s="265" t="s">
        <v>1687</v>
      </c>
      <c r="E2314" s="262"/>
      <c r="F2314" s="264">
        <v>24.23</v>
      </c>
      <c r="G2314" s="262"/>
      <c r="H2314" s="262"/>
      <c r="I2314" s="262"/>
      <c r="J2314" s="262"/>
    </row>
    <row r="2315" spans="1:10" x14ac:dyDescent="0.3">
      <c r="A2315" s="272"/>
      <c r="B2315" s="266" t="s">
        <v>93</v>
      </c>
      <c r="C2315" s="273" t="s">
        <v>5</v>
      </c>
      <c r="D2315" s="274" t="s">
        <v>1624</v>
      </c>
      <c r="E2315" s="272"/>
      <c r="F2315" s="273" t="s">
        <v>5</v>
      </c>
      <c r="G2315" s="272"/>
      <c r="H2315" s="272"/>
      <c r="I2315" s="272"/>
      <c r="J2315" s="272"/>
    </row>
    <row r="2316" spans="1:10" x14ac:dyDescent="0.3">
      <c r="A2316" s="262"/>
      <c r="B2316" s="266" t="s">
        <v>93</v>
      </c>
      <c r="C2316" s="263" t="s">
        <v>5</v>
      </c>
      <c r="D2316" s="265" t="s">
        <v>1686</v>
      </c>
      <c r="E2316" s="262"/>
      <c r="F2316" s="264">
        <v>7.1509999999999998</v>
      </c>
      <c r="G2316" s="262"/>
      <c r="H2316" s="262"/>
      <c r="I2316" s="262"/>
      <c r="J2316" s="262"/>
    </row>
    <row r="2317" spans="1:10" x14ac:dyDescent="0.3">
      <c r="A2317" s="272"/>
      <c r="B2317" s="266" t="s">
        <v>93</v>
      </c>
      <c r="C2317" s="273" t="s">
        <v>5</v>
      </c>
      <c r="D2317" s="274" t="s">
        <v>1275</v>
      </c>
      <c r="E2317" s="272"/>
      <c r="F2317" s="273" t="s">
        <v>5</v>
      </c>
      <c r="G2317" s="272"/>
      <c r="H2317" s="272"/>
      <c r="I2317" s="272"/>
      <c r="J2317" s="272"/>
    </row>
    <row r="2318" spans="1:10" x14ac:dyDescent="0.3">
      <c r="A2318" s="262"/>
      <c r="B2318" s="266" t="s">
        <v>93</v>
      </c>
      <c r="C2318" s="263" t="s">
        <v>5</v>
      </c>
      <c r="D2318" s="265" t="s">
        <v>1685</v>
      </c>
      <c r="E2318" s="262"/>
      <c r="F2318" s="264">
        <v>0.88600000000000001</v>
      </c>
      <c r="G2318" s="262"/>
      <c r="H2318" s="262"/>
      <c r="I2318" s="262"/>
      <c r="J2318" s="262"/>
    </row>
    <row r="2319" spans="1:10" x14ac:dyDescent="0.3">
      <c r="A2319" s="256"/>
      <c r="B2319" s="261" t="s">
        <v>93</v>
      </c>
      <c r="C2319" s="260" t="s">
        <v>5</v>
      </c>
      <c r="D2319" s="259" t="s">
        <v>95</v>
      </c>
      <c r="E2319" s="256"/>
      <c r="F2319" s="258">
        <v>83.929000000000002</v>
      </c>
      <c r="G2319" s="256"/>
      <c r="H2319" s="256"/>
      <c r="I2319" s="256"/>
      <c r="J2319" s="256"/>
    </row>
    <row r="2320" spans="1:10" ht="27" x14ac:dyDescent="0.3">
      <c r="A2320" s="255" t="s">
        <v>371</v>
      </c>
      <c r="B2320" s="255" t="s">
        <v>87</v>
      </c>
      <c r="C2320" s="254" t="s">
        <v>1684</v>
      </c>
      <c r="D2320" s="250" t="s">
        <v>1683</v>
      </c>
      <c r="E2320" s="253" t="s">
        <v>169</v>
      </c>
      <c r="F2320" s="252">
        <v>695.79499999999996</v>
      </c>
      <c r="G2320" s="251"/>
      <c r="H2320" s="251"/>
      <c r="I2320" s="111">
        <f t="shared" ref="I2320" si="295">(G2320+H2320)*F2320</f>
        <v>0</v>
      </c>
      <c r="J2320" s="250" t="s">
        <v>91</v>
      </c>
    </row>
    <row r="2321" spans="1:10" ht="27" x14ac:dyDescent="0.3">
      <c r="A2321" s="272"/>
      <c r="B2321" s="266" t="s">
        <v>93</v>
      </c>
      <c r="C2321" s="273" t="s">
        <v>5</v>
      </c>
      <c r="D2321" s="274" t="s">
        <v>1639</v>
      </c>
      <c r="E2321" s="272"/>
      <c r="F2321" s="273" t="s">
        <v>5</v>
      </c>
      <c r="G2321" s="272"/>
      <c r="H2321" s="272"/>
      <c r="I2321" s="272"/>
      <c r="J2321" s="272"/>
    </row>
    <row r="2322" spans="1:10" x14ac:dyDescent="0.3">
      <c r="A2322" s="262"/>
      <c r="B2322" s="266" t="s">
        <v>93</v>
      </c>
      <c r="C2322" s="263" t="s">
        <v>5</v>
      </c>
      <c r="D2322" s="265" t="s">
        <v>1682</v>
      </c>
      <c r="E2322" s="262"/>
      <c r="F2322" s="264">
        <v>50.898000000000003</v>
      </c>
      <c r="G2322" s="262"/>
      <c r="H2322" s="262"/>
      <c r="I2322" s="262"/>
      <c r="J2322" s="262"/>
    </row>
    <row r="2323" spans="1:10" x14ac:dyDescent="0.3">
      <c r="A2323" s="272"/>
      <c r="B2323" s="266" t="s">
        <v>93</v>
      </c>
      <c r="C2323" s="273" t="s">
        <v>5</v>
      </c>
      <c r="D2323" s="274" t="s">
        <v>1635</v>
      </c>
      <c r="E2323" s="272"/>
      <c r="F2323" s="273" t="s">
        <v>5</v>
      </c>
      <c r="G2323" s="272"/>
      <c r="H2323" s="272"/>
      <c r="I2323" s="272"/>
      <c r="J2323" s="272"/>
    </row>
    <row r="2324" spans="1:10" x14ac:dyDescent="0.3">
      <c r="A2324" s="272"/>
      <c r="B2324" s="266" t="s">
        <v>93</v>
      </c>
      <c r="C2324" s="273" t="s">
        <v>5</v>
      </c>
      <c r="D2324" s="274" t="s">
        <v>1634</v>
      </c>
      <c r="E2324" s="272"/>
      <c r="F2324" s="273" t="s">
        <v>5</v>
      </c>
      <c r="G2324" s="272"/>
      <c r="H2324" s="272"/>
      <c r="I2324" s="272"/>
      <c r="J2324" s="272"/>
    </row>
    <row r="2325" spans="1:10" x14ac:dyDescent="0.3">
      <c r="A2325" s="262"/>
      <c r="B2325" s="266" t="s">
        <v>93</v>
      </c>
      <c r="C2325" s="263" t="s">
        <v>5</v>
      </c>
      <c r="D2325" s="265" t="s">
        <v>1681</v>
      </c>
      <c r="E2325" s="262"/>
      <c r="F2325" s="264">
        <v>67.88</v>
      </c>
      <c r="G2325" s="262"/>
      <c r="H2325" s="262"/>
      <c r="I2325" s="262"/>
      <c r="J2325" s="262"/>
    </row>
    <row r="2326" spans="1:10" x14ac:dyDescent="0.3">
      <c r="A2326" s="272"/>
      <c r="B2326" s="266" t="s">
        <v>93</v>
      </c>
      <c r="C2326" s="273" t="s">
        <v>5</v>
      </c>
      <c r="D2326" s="274" t="s">
        <v>1632</v>
      </c>
      <c r="E2326" s="272"/>
      <c r="F2326" s="273" t="s">
        <v>5</v>
      </c>
      <c r="G2326" s="272"/>
      <c r="H2326" s="272"/>
      <c r="I2326" s="272"/>
      <c r="J2326" s="272"/>
    </row>
    <row r="2327" spans="1:10" x14ac:dyDescent="0.3">
      <c r="A2327" s="262"/>
      <c r="B2327" s="266" t="s">
        <v>93</v>
      </c>
      <c r="C2327" s="263" t="s">
        <v>5</v>
      </c>
      <c r="D2327" s="265" t="s">
        <v>1680</v>
      </c>
      <c r="E2327" s="262"/>
      <c r="F2327" s="264">
        <v>72.858999999999995</v>
      </c>
      <c r="G2327" s="262"/>
      <c r="H2327" s="262"/>
      <c r="I2327" s="262"/>
      <c r="J2327" s="262"/>
    </row>
    <row r="2328" spans="1:10" x14ac:dyDescent="0.3">
      <c r="A2328" s="272"/>
      <c r="B2328" s="266" t="s">
        <v>93</v>
      </c>
      <c r="C2328" s="273" t="s">
        <v>5</v>
      </c>
      <c r="D2328" s="274" t="s">
        <v>1630</v>
      </c>
      <c r="E2328" s="272"/>
      <c r="F2328" s="273" t="s">
        <v>5</v>
      </c>
      <c r="G2328" s="272"/>
      <c r="H2328" s="272"/>
      <c r="I2328" s="272"/>
      <c r="J2328" s="272"/>
    </row>
    <row r="2329" spans="1:10" x14ac:dyDescent="0.3">
      <c r="A2329" s="262"/>
      <c r="B2329" s="266" t="s">
        <v>93</v>
      </c>
      <c r="C2329" s="263" t="s">
        <v>5</v>
      </c>
      <c r="D2329" s="265" t="s">
        <v>1679</v>
      </c>
      <c r="E2329" s="262"/>
      <c r="F2329" s="264">
        <v>126.32599999999999</v>
      </c>
      <c r="G2329" s="262"/>
      <c r="H2329" s="262"/>
      <c r="I2329" s="262"/>
      <c r="J2329" s="262"/>
    </row>
    <row r="2330" spans="1:10" x14ac:dyDescent="0.3">
      <c r="A2330" s="272"/>
      <c r="B2330" s="266" t="s">
        <v>93</v>
      </c>
      <c r="C2330" s="273" t="s">
        <v>5</v>
      </c>
      <c r="D2330" s="274" t="s">
        <v>1628</v>
      </c>
      <c r="E2330" s="272"/>
      <c r="F2330" s="273" t="s">
        <v>5</v>
      </c>
      <c r="G2330" s="272"/>
      <c r="H2330" s="272"/>
      <c r="I2330" s="272"/>
      <c r="J2330" s="272"/>
    </row>
    <row r="2331" spans="1:10" x14ac:dyDescent="0.3">
      <c r="A2331" s="262"/>
      <c r="B2331" s="266" t="s">
        <v>93</v>
      </c>
      <c r="C2331" s="263" t="s">
        <v>5</v>
      </c>
      <c r="D2331" s="265" t="s">
        <v>1678</v>
      </c>
      <c r="E2331" s="262"/>
      <c r="F2331" s="264">
        <v>69.506</v>
      </c>
      <c r="G2331" s="262"/>
      <c r="H2331" s="262"/>
      <c r="I2331" s="262"/>
      <c r="J2331" s="262"/>
    </row>
    <row r="2332" spans="1:10" x14ac:dyDescent="0.3">
      <c r="A2332" s="272"/>
      <c r="B2332" s="266" t="s">
        <v>93</v>
      </c>
      <c r="C2332" s="273" t="s">
        <v>5</v>
      </c>
      <c r="D2332" s="274" t="s">
        <v>1626</v>
      </c>
      <c r="E2332" s="272"/>
      <c r="F2332" s="273" t="s">
        <v>5</v>
      </c>
      <c r="G2332" s="272"/>
      <c r="H2332" s="272"/>
      <c r="I2332" s="272"/>
      <c r="J2332" s="272"/>
    </row>
    <row r="2333" spans="1:10" x14ac:dyDescent="0.3">
      <c r="A2333" s="262"/>
      <c r="B2333" s="266" t="s">
        <v>93</v>
      </c>
      <c r="C2333" s="263" t="s">
        <v>5</v>
      </c>
      <c r="D2333" s="265" t="s">
        <v>1677</v>
      </c>
      <c r="E2333" s="262"/>
      <c r="F2333" s="264">
        <v>181.72499999999999</v>
      </c>
      <c r="G2333" s="262"/>
      <c r="H2333" s="262"/>
      <c r="I2333" s="262"/>
      <c r="J2333" s="262"/>
    </row>
    <row r="2334" spans="1:10" x14ac:dyDescent="0.3">
      <c r="A2334" s="272"/>
      <c r="B2334" s="266" t="s">
        <v>93</v>
      </c>
      <c r="C2334" s="273" t="s">
        <v>5</v>
      </c>
      <c r="D2334" s="274" t="s">
        <v>1624</v>
      </c>
      <c r="E2334" s="272"/>
      <c r="F2334" s="273" t="s">
        <v>5</v>
      </c>
      <c r="G2334" s="272"/>
      <c r="H2334" s="272"/>
      <c r="I2334" s="272"/>
      <c r="J2334" s="272"/>
    </row>
    <row r="2335" spans="1:10" x14ac:dyDescent="0.3">
      <c r="A2335" s="262"/>
      <c r="B2335" s="266" t="s">
        <v>93</v>
      </c>
      <c r="C2335" s="263" t="s">
        <v>5</v>
      </c>
      <c r="D2335" s="265" t="s">
        <v>1676</v>
      </c>
      <c r="E2335" s="262"/>
      <c r="F2335" s="264">
        <v>53.634</v>
      </c>
      <c r="G2335" s="262"/>
      <c r="H2335" s="262"/>
      <c r="I2335" s="262"/>
      <c r="J2335" s="262"/>
    </row>
    <row r="2336" spans="1:10" x14ac:dyDescent="0.3">
      <c r="A2336" s="272"/>
      <c r="B2336" s="266" t="s">
        <v>93</v>
      </c>
      <c r="C2336" s="273" t="s">
        <v>5</v>
      </c>
      <c r="D2336" s="274" t="s">
        <v>1622</v>
      </c>
      <c r="E2336" s="272"/>
      <c r="F2336" s="273" t="s">
        <v>5</v>
      </c>
      <c r="G2336" s="272"/>
      <c r="H2336" s="272"/>
      <c r="I2336" s="272"/>
      <c r="J2336" s="272"/>
    </row>
    <row r="2337" spans="1:10" x14ac:dyDescent="0.3">
      <c r="A2337" s="262"/>
      <c r="B2337" s="266" t="s">
        <v>93</v>
      </c>
      <c r="C2337" s="263" t="s">
        <v>5</v>
      </c>
      <c r="D2337" s="265" t="s">
        <v>1675</v>
      </c>
      <c r="E2337" s="262"/>
      <c r="F2337" s="264">
        <v>63</v>
      </c>
      <c r="G2337" s="262"/>
      <c r="H2337" s="262"/>
      <c r="I2337" s="262"/>
      <c r="J2337" s="262"/>
    </row>
    <row r="2338" spans="1:10" x14ac:dyDescent="0.3">
      <c r="A2338" s="272"/>
      <c r="B2338" s="266" t="s">
        <v>93</v>
      </c>
      <c r="C2338" s="273" t="s">
        <v>5</v>
      </c>
      <c r="D2338" s="274" t="s">
        <v>1275</v>
      </c>
      <c r="E2338" s="272"/>
      <c r="F2338" s="273" t="s">
        <v>5</v>
      </c>
      <c r="G2338" s="272"/>
      <c r="H2338" s="272"/>
      <c r="I2338" s="272"/>
      <c r="J2338" s="272"/>
    </row>
    <row r="2339" spans="1:10" x14ac:dyDescent="0.3">
      <c r="A2339" s="262"/>
      <c r="B2339" s="266" t="s">
        <v>93</v>
      </c>
      <c r="C2339" s="263" t="s">
        <v>5</v>
      </c>
      <c r="D2339" s="265" t="s">
        <v>1674</v>
      </c>
      <c r="E2339" s="262"/>
      <c r="F2339" s="264">
        <v>9.9670000000000005</v>
      </c>
      <c r="G2339" s="262"/>
      <c r="H2339" s="262"/>
      <c r="I2339" s="262"/>
      <c r="J2339" s="262"/>
    </row>
    <row r="2340" spans="1:10" x14ac:dyDescent="0.3">
      <c r="A2340" s="256"/>
      <c r="B2340" s="261" t="s">
        <v>93</v>
      </c>
      <c r="C2340" s="260" t="s">
        <v>5</v>
      </c>
      <c r="D2340" s="259" t="s">
        <v>95</v>
      </c>
      <c r="E2340" s="256"/>
      <c r="F2340" s="258">
        <v>695.79499999999996</v>
      </c>
      <c r="G2340" s="256"/>
      <c r="H2340" s="256"/>
      <c r="I2340" s="256"/>
      <c r="J2340" s="256"/>
    </row>
    <row r="2341" spans="1:10" ht="54" x14ac:dyDescent="0.3">
      <c r="A2341" s="281" t="s">
        <v>92</v>
      </c>
      <c r="B2341" s="281" t="s">
        <v>150</v>
      </c>
      <c r="C2341" s="280" t="s">
        <v>237</v>
      </c>
      <c r="D2341" s="275" t="s">
        <v>236</v>
      </c>
      <c r="E2341" s="279" t="s">
        <v>169</v>
      </c>
      <c r="F2341" s="278">
        <v>266.72199999999998</v>
      </c>
      <c r="G2341" s="276"/>
      <c r="H2341" s="277"/>
      <c r="I2341" s="276">
        <f t="shared" ref="I2341" si="296">(G2341+H2341)*F2341</f>
        <v>0</v>
      </c>
      <c r="J2341" s="275" t="s">
        <v>5</v>
      </c>
    </row>
    <row r="2342" spans="1:10" ht="27" x14ac:dyDescent="0.3">
      <c r="A2342" s="272"/>
      <c r="B2342" s="266" t="s">
        <v>93</v>
      </c>
      <c r="C2342" s="273" t="s">
        <v>5</v>
      </c>
      <c r="D2342" s="274" t="s">
        <v>1639</v>
      </c>
      <c r="E2342" s="272"/>
      <c r="F2342" s="273" t="s">
        <v>5</v>
      </c>
      <c r="G2342" s="272"/>
      <c r="H2342" s="272"/>
      <c r="I2342" s="272"/>
      <c r="J2342" s="272"/>
    </row>
    <row r="2343" spans="1:10" ht="27" x14ac:dyDescent="0.3">
      <c r="A2343" s="262"/>
      <c r="B2343" s="266" t="s">
        <v>93</v>
      </c>
      <c r="C2343" s="263" t="s">
        <v>5</v>
      </c>
      <c r="D2343" s="265" t="s">
        <v>1673</v>
      </c>
      <c r="E2343" s="262"/>
      <c r="F2343" s="264">
        <v>19.510999999999999</v>
      </c>
      <c r="G2343" s="262"/>
      <c r="H2343" s="262"/>
      <c r="I2343" s="262"/>
      <c r="J2343" s="262"/>
    </row>
    <row r="2344" spans="1:10" x14ac:dyDescent="0.3">
      <c r="A2344" s="272"/>
      <c r="B2344" s="266" t="s">
        <v>93</v>
      </c>
      <c r="C2344" s="273" t="s">
        <v>5</v>
      </c>
      <c r="D2344" s="274" t="s">
        <v>1635</v>
      </c>
      <c r="E2344" s="272"/>
      <c r="F2344" s="273" t="s">
        <v>5</v>
      </c>
      <c r="G2344" s="272"/>
      <c r="H2344" s="272"/>
      <c r="I2344" s="272"/>
      <c r="J2344" s="272"/>
    </row>
    <row r="2345" spans="1:10" x14ac:dyDescent="0.3">
      <c r="A2345" s="272"/>
      <c r="B2345" s="266" t="s">
        <v>93</v>
      </c>
      <c r="C2345" s="273" t="s">
        <v>5</v>
      </c>
      <c r="D2345" s="274" t="s">
        <v>1634</v>
      </c>
      <c r="E2345" s="272"/>
      <c r="F2345" s="273" t="s">
        <v>5</v>
      </c>
      <c r="G2345" s="272"/>
      <c r="H2345" s="272"/>
      <c r="I2345" s="272"/>
      <c r="J2345" s="272"/>
    </row>
    <row r="2346" spans="1:10" x14ac:dyDescent="0.3">
      <c r="A2346" s="262"/>
      <c r="B2346" s="266" t="s">
        <v>93</v>
      </c>
      <c r="C2346" s="263" t="s">
        <v>5</v>
      </c>
      <c r="D2346" s="265" t="s">
        <v>1672</v>
      </c>
      <c r="E2346" s="262"/>
      <c r="F2346" s="264">
        <v>26.021000000000001</v>
      </c>
      <c r="G2346" s="262"/>
      <c r="H2346" s="262"/>
      <c r="I2346" s="262"/>
      <c r="J2346" s="262"/>
    </row>
    <row r="2347" spans="1:10" x14ac:dyDescent="0.3">
      <c r="A2347" s="272"/>
      <c r="B2347" s="266" t="s">
        <v>93</v>
      </c>
      <c r="C2347" s="273" t="s">
        <v>5</v>
      </c>
      <c r="D2347" s="274" t="s">
        <v>1632</v>
      </c>
      <c r="E2347" s="272"/>
      <c r="F2347" s="273" t="s">
        <v>5</v>
      </c>
      <c r="G2347" s="272"/>
      <c r="H2347" s="272"/>
      <c r="I2347" s="272"/>
      <c r="J2347" s="272"/>
    </row>
    <row r="2348" spans="1:10" x14ac:dyDescent="0.3">
      <c r="A2348" s="262"/>
      <c r="B2348" s="266" t="s">
        <v>93</v>
      </c>
      <c r="C2348" s="263" t="s">
        <v>5</v>
      </c>
      <c r="D2348" s="265" t="s">
        <v>1671</v>
      </c>
      <c r="E2348" s="262"/>
      <c r="F2348" s="264">
        <v>27.928999999999998</v>
      </c>
      <c r="G2348" s="262"/>
      <c r="H2348" s="262"/>
      <c r="I2348" s="262"/>
      <c r="J2348" s="262"/>
    </row>
    <row r="2349" spans="1:10" x14ac:dyDescent="0.3">
      <c r="A2349" s="272"/>
      <c r="B2349" s="266" t="s">
        <v>93</v>
      </c>
      <c r="C2349" s="273" t="s">
        <v>5</v>
      </c>
      <c r="D2349" s="274" t="s">
        <v>1630</v>
      </c>
      <c r="E2349" s="272"/>
      <c r="F2349" s="273" t="s">
        <v>5</v>
      </c>
      <c r="G2349" s="272"/>
      <c r="H2349" s="272"/>
      <c r="I2349" s="272"/>
      <c r="J2349" s="272"/>
    </row>
    <row r="2350" spans="1:10" x14ac:dyDescent="0.3">
      <c r="A2350" s="262"/>
      <c r="B2350" s="266" t="s">
        <v>93</v>
      </c>
      <c r="C2350" s="263" t="s">
        <v>5</v>
      </c>
      <c r="D2350" s="265" t="s">
        <v>1670</v>
      </c>
      <c r="E2350" s="262"/>
      <c r="F2350" s="264">
        <v>48.424999999999997</v>
      </c>
      <c r="G2350" s="262"/>
      <c r="H2350" s="262"/>
      <c r="I2350" s="262"/>
      <c r="J2350" s="262"/>
    </row>
    <row r="2351" spans="1:10" x14ac:dyDescent="0.3">
      <c r="A2351" s="272"/>
      <c r="B2351" s="266" t="s">
        <v>93</v>
      </c>
      <c r="C2351" s="273" t="s">
        <v>5</v>
      </c>
      <c r="D2351" s="274" t="s">
        <v>1628</v>
      </c>
      <c r="E2351" s="272"/>
      <c r="F2351" s="273" t="s">
        <v>5</v>
      </c>
      <c r="G2351" s="272"/>
      <c r="H2351" s="272"/>
      <c r="I2351" s="272"/>
      <c r="J2351" s="272"/>
    </row>
    <row r="2352" spans="1:10" x14ac:dyDescent="0.3">
      <c r="A2352" s="262"/>
      <c r="B2352" s="266" t="s">
        <v>93</v>
      </c>
      <c r="C2352" s="263" t="s">
        <v>5</v>
      </c>
      <c r="D2352" s="265" t="s">
        <v>1669</v>
      </c>
      <c r="E2352" s="262"/>
      <c r="F2352" s="264">
        <v>26.643999999999998</v>
      </c>
      <c r="G2352" s="262"/>
      <c r="H2352" s="262"/>
      <c r="I2352" s="262"/>
      <c r="J2352" s="262"/>
    </row>
    <row r="2353" spans="1:10" x14ac:dyDescent="0.3">
      <c r="A2353" s="272"/>
      <c r="B2353" s="266" t="s">
        <v>93</v>
      </c>
      <c r="C2353" s="273" t="s">
        <v>5</v>
      </c>
      <c r="D2353" s="274" t="s">
        <v>1626</v>
      </c>
      <c r="E2353" s="272"/>
      <c r="F2353" s="273" t="s">
        <v>5</v>
      </c>
      <c r="G2353" s="272"/>
      <c r="H2353" s="272"/>
      <c r="I2353" s="272"/>
      <c r="J2353" s="272"/>
    </row>
    <row r="2354" spans="1:10" x14ac:dyDescent="0.3">
      <c r="A2354" s="262"/>
      <c r="B2354" s="266" t="s">
        <v>93</v>
      </c>
      <c r="C2354" s="263" t="s">
        <v>5</v>
      </c>
      <c r="D2354" s="265" t="s">
        <v>1668</v>
      </c>
      <c r="E2354" s="262"/>
      <c r="F2354" s="264">
        <v>69.661000000000001</v>
      </c>
      <c r="G2354" s="262"/>
      <c r="H2354" s="262"/>
      <c r="I2354" s="262"/>
      <c r="J2354" s="262"/>
    </row>
    <row r="2355" spans="1:10" x14ac:dyDescent="0.3">
      <c r="A2355" s="272"/>
      <c r="B2355" s="266" t="s">
        <v>93</v>
      </c>
      <c r="C2355" s="273" t="s">
        <v>5</v>
      </c>
      <c r="D2355" s="274" t="s">
        <v>1624</v>
      </c>
      <c r="E2355" s="272"/>
      <c r="F2355" s="273" t="s">
        <v>5</v>
      </c>
      <c r="G2355" s="272"/>
      <c r="H2355" s="272"/>
      <c r="I2355" s="272"/>
      <c r="J2355" s="272"/>
    </row>
    <row r="2356" spans="1:10" x14ac:dyDescent="0.3">
      <c r="A2356" s="262"/>
      <c r="B2356" s="266" t="s">
        <v>93</v>
      </c>
      <c r="C2356" s="263" t="s">
        <v>5</v>
      </c>
      <c r="D2356" s="265" t="s">
        <v>1667</v>
      </c>
      <c r="E2356" s="262"/>
      <c r="F2356" s="264">
        <v>20.56</v>
      </c>
      <c r="G2356" s="262"/>
      <c r="H2356" s="262"/>
      <c r="I2356" s="262"/>
      <c r="J2356" s="262"/>
    </row>
    <row r="2357" spans="1:10" x14ac:dyDescent="0.3">
      <c r="A2357" s="272"/>
      <c r="B2357" s="266" t="s">
        <v>93</v>
      </c>
      <c r="C2357" s="273" t="s">
        <v>5</v>
      </c>
      <c r="D2357" s="274" t="s">
        <v>1622</v>
      </c>
      <c r="E2357" s="272"/>
      <c r="F2357" s="273" t="s">
        <v>5</v>
      </c>
      <c r="G2357" s="272"/>
      <c r="H2357" s="272"/>
      <c r="I2357" s="272"/>
      <c r="J2357" s="272"/>
    </row>
    <row r="2358" spans="1:10" x14ac:dyDescent="0.3">
      <c r="A2358" s="262"/>
      <c r="B2358" s="266" t="s">
        <v>93</v>
      </c>
      <c r="C2358" s="263" t="s">
        <v>5</v>
      </c>
      <c r="D2358" s="265" t="s">
        <v>1666</v>
      </c>
      <c r="E2358" s="262"/>
      <c r="F2358" s="264">
        <v>24.15</v>
      </c>
      <c r="G2358" s="262"/>
      <c r="H2358" s="262"/>
      <c r="I2358" s="262"/>
      <c r="J2358" s="262"/>
    </row>
    <row r="2359" spans="1:10" x14ac:dyDescent="0.3">
      <c r="A2359" s="272"/>
      <c r="B2359" s="266" t="s">
        <v>93</v>
      </c>
      <c r="C2359" s="273" t="s">
        <v>5</v>
      </c>
      <c r="D2359" s="274" t="s">
        <v>1275</v>
      </c>
      <c r="E2359" s="272"/>
      <c r="F2359" s="273" t="s">
        <v>5</v>
      </c>
      <c r="G2359" s="272"/>
      <c r="H2359" s="272"/>
      <c r="I2359" s="272"/>
      <c r="J2359" s="272"/>
    </row>
    <row r="2360" spans="1:10" x14ac:dyDescent="0.3">
      <c r="A2360" s="262"/>
      <c r="B2360" s="266" t="s">
        <v>93</v>
      </c>
      <c r="C2360" s="263" t="s">
        <v>5</v>
      </c>
      <c r="D2360" s="265" t="s">
        <v>1665</v>
      </c>
      <c r="E2360" s="262"/>
      <c r="F2360" s="264">
        <v>3.8210000000000002</v>
      </c>
      <c r="G2360" s="262"/>
      <c r="H2360" s="262"/>
      <c r="I2360" s="262"/>
      <c r="J2360" s="262"/>
    </row>
    <row r="2361" spans="1:10" x14ac:dyDescent="0.3">
      <c r="A2361" s="256"/>
      <c r="B2361" s="261" t="s">
        <v>93</v>
      </c>
      <c r="C2361" s="260" t="s">
        <v>5</v>
      </c>
      <c r="D2361" s="259" t="s">
        <v>95</v>
      </c>
      <c r="E2361" s="256"/>
      <c r="F2361" s="258">
        <v>266.72199999999998</v>
      </c>
      <c r="G2361" s="256"/>
      <c r="H2361" s="256"/>
      <c r="I2361" s="256"/>
      <c r="J2361" s="256"/>
    </row>
    <row r="2362" spans="1:10" ht="27" x14ac:dyDescent="0.3">
      <c r="A2362" s="281" t="s">
        <v>251</v>
      </c>
      <c r="B2362" s="281" t="s">
        <v>150</v>
      </c>
      <c r="C2362" s="280" t="s">
        <v>233</v>
      </c>
      <c r="D2362" s="275" t="s">
        <v>232</v>
      </c>
      <c r="E2362" s="279" t="s">
        <v>169</v>
      </c>
      <c r="F2362" s="278">
        <v>533.44399999999996</v>
      </c>
      <c r="G2362" s="276"/>
      <c r="H2362" s="277"/>
      <c r="I2362" s="276">
        <f t="shared" ref="I2362" si="297">(G2362+H2362)*F2362</f>
        <v>0</v>
      </c>
      <c r="J2362" s="275" t="s">
        <v>5</v>
      </c>
    </row>
    <row r="2363" spans="1:10" ht="27" x14ac:dyDescent="0.3">
      <c r="A2363" s="272"/>
      <c r="B2363" s="266" t="s">
        <v>93</v>
      </c>
      <c r="C2363" s="273" t="s">
        <v>5</v>
      </c>
      <c r="D2363" s="274" t="s">
        <v>1639</v>
      </c>
      <c r="E2363" s="272"/>
      <c r="F2363" s="273" t="s">
        <v>5</v>
      </c>
      <c r="G2363" s="272"/>
      <c r="H2363" s="272"/>
      <c r="I2363" s="272"/>
      <c r="J2363" s="272"/>
    </row>
    <row r="2364" spans="1:10" ht="27" x14ac:dyDescent="0.3">
      <c r="A2364" s="262"/>
      <c r="B2364" s="266" t="s">
        <v>93</v>
      </c>
      <c r="C2364" s="263" t="s">
        <v>5</v>
      </c>
      <c r="D2364" s="265" t="s">
        <v>1664</v>
      </c>
      <c r="E2364" s="262"/>
      <c r="F2364" s="264">
        <v>39.021999999999998</v>
      </c>
      <c r="G2364" s="262"/>
      <c r="H2364" s="262"/>
      <c r="I2364" s="262"/>
      <c r="J2364" s="262"/>
    </row>
    <row r="2365" spans="1:10" x14ac:dyDescent="0.3">
      <c r="A2365" s="272"/>
      <c r="B2365" s="266" t="s">
        <v>93</v>
      </c>
      <c r="C2365" s="273" t="s">
        <v>5</v>
      </c>
      <c r="D2365" s="274" t="s">
        <v>1635</v>
      </c>
      <c r="E2365" s="272"/>
      <c r="F2365" s="273" t="s">
        <v>5</v>
      </c>
      <c r="G2365" s="272"/>
      <c r="H2365" s="272"/>
      <c r="I2365" s="272"/>
      <c r="J2365" s="272"/>
    </row>
    <row r="2366" spans="1:10" x14ac:dyDescent="0.3">
      <c r="A2366" s="272"/>
      <c r="B2366" s="266" t="s">
        <v>93</v>
      </c>
      <c r="C2366" s="273" t="s">
        <v>5</v>
      </c>
      <c r="D2366" s="274" t="s">
        <v>1634</v>
      </c>
      <c r="E2366" s="272"/>
      <c r="F2366" s="273" t="s">
        <v>5</v>
      </c>
      <c r="G2366" s="272"/>
      <c r="H2366" s="272"/>
      <c r="I2366" s="272"/>
      <c r="J2366" s="272"/>
    </row>
    <row r="2367" spans="1:10" x14ac:dyDescent="0.3">
      <c r="A2367" s="262"/>
      <c r="B2367" s="266" t="s">
        <v>93</v>
      </c>
      <c r="C2367" s="263" t="s">
        <v>5</v>
      </c>
      <c r="D2367" s="265" t="s">
        <v>1663</v>
      </c>
      <c r="E2367" s="262"/>
      <c r="F2367" s="264">
        <v>52.042000000000002</v>
      </c>
      <c r="G2367" s="262"/>
      <c r="H2367" s="262"/>
      <c r="I2367" s="262"/>
      <c r="J2367" s="262"/>
    </row>
    <row r="2368" spans="1:10" x14ac:dyDescent="0.3">
      <c r="A2368" s="272"/>
      <c r="B2368" s="266" t="s">
        <v>93</v>
      </c>
      <c r="C2368" s="273" t="s">
        <v>5</v>
      </c>
      <c r="D2368" s="274" t="s">
        <v>1632</v>
      </c>
      <c r="E2368" s="272"/>
      <c r="F2368" s="273" t="s">
        <v>5</v>
      </c>
      <c r="G2368" s="272"/>
      <c r="H2368" s="272"/>
      <c r="I2368" s="272"/>
      <c r="J2368" s="272"/>
    </row>
    <row r="2369" spans="1:10" x14ac:dyDescent="0.3">
      <c r="A2369" s="262"/>
      <c r="B2369" s="266" t="s">
        <v>93</v>
      </c>
      <c r="C2369" s="263" t="s">
        <v>5</v>
      </c>
      <c r="D2369" s="265" t="s">
        <v>1662</v>
      </c>
      <c r="E2369" s="262"/>
      <c r="F2369" s="264">
        <v>55.857999999999997</v>
      </c>
      <c r="G2369" s="262"/>
      <c r="H2369" s="262"/>
      <c r="I2369" s="262"/>
      <c r="J2369" s="262"/>
    </row>
    <row r="2370" spans="1:10" x14ac:dyDescent="0.3">
      <c r="A2370" s="272"/>
      <c r="B2370" s="266" t="s">
        <v>93</v>
      </c>
      <c r="C2370" s="273" t="s">
        <v>5</v>
      </c>
      <c r="D2370" s="274" t="s">
        <v>1630</v>
      </c>
      <c r="E2370" s="272"/>
      <c r="F2370" s="273" t="s">
        <v>5</v>
      </c>
      <c r="G2370" s="272"/>
      <c r="H2370" s="272"/>
      <c r="I2370" s="272"/>
      <c r="J2370" s="272"/>
    </row>
    <row r="2371" spans="1:10" x14ac:dyDescent="0.3">
      <c r="A2371" s="262"/>
      <c r="B2371" s="266" t="s">
        <v>93</v>
      </c>
      <c r="C2371" s="263" t="s">
        <v>5</v>
      </c>
      <c r="D2371" s="265" t="s">
        <v>1661</v>
      </c>
      <c r="E2371" s="262"/>
      <c r="F2371" s="264">
        <v>96.85</v>
      </c>
      <c r="G2371" s="262"/>
      <c r="H2371" s="262"/>
      <c r="I2371" s="262"/>
      <c r="J2371" s="262"/>
    </row>
    <row r="2372" spans="1:10" x14ac:dyDescent="0.3">
      <c r="A2372" s="272"/>
      <c r="B2372" s="266" t="s">
        <v>93</v>
      </c>
      <c r="C2372" s="273" t="s">
        <v>5</v>
      </c>
      <c r="D2372" s="274" t="s">
        <v>1628</v>
      </c>
      <c r="E2372" s="272"/>
      <c r="F2372" s="273" t="s">
        <v>5</v>
      </c>
      <c r="G2372" s="272"/>
      <c r="H2372" s="272"/>
      <c r="I2372" s="272"/>
      <c r="J2372" s="272"/>
    </row>
    <row r="2373" spans="1:10" x14ac:dyDescent="0.3">
      <c r="A2373" s="262"/>
      <c r="B2373" s="266" t="s">
        <v>93</v>
      </c>
      <c r="C2373" s="263" t="s">
        <v>5</v>
      </c>
      <c r="D2373" s="265" t="s">
        <v>1660</v>
      </c>
      <c r="E2373" s="262"/>
      <c r="F2373" s="264">
        <v>53.287999999999997</v>
      </c>
      <c r="G2373" s="262"/>
      <c r="H2373" s="262"/>
      <c r="I2373" s="262"/>
      <c r="J2373" s="262"/>
    </row>
    <row r="2374" spans="1:10" x14ac:dyDescent="0.3">
      <c r="A2374" s="272"/>
      <c r="B2374" s="266" t="s">
        <v>93</v>
      </c>
      <c r="C2374" s="273" t="s">
        <v>5</v>
      </c>
      <c r="D2374" s="274" t="s">
        <v>1626</v>
      </c>
      <c r="E2374" s="272"/>
      <c r="F2374" s="273" t="s">
        <v>5</v>
      </c>
      <c r="G2374" s="272"/>
      <c r="H2374" s="272"/>
      <c r="I2374" s="272"/>
      <c r="J2374" s="272"/>
    </row>
    <row r="2375" spans="1:10" x14ac:dyDescent="0.3">
      <c r="A2375" s="262"/>
      <c r="B2375" s="266" t="s">
        <v>93</v>
      </c>
      <c r="C2375" s="263" t="s">
        <v>5</v>
      </c>
      <c r="D2375" s="265" t="s">
        <v>1659</v>
      </c>
      <c r="E2375" s="262"/>
      <c r="F2375" s="264">
        <v>139.32300000000001</v>
      </c>
      <c r="G2375" s="262"/>
      <c r="H2375" s="262"/>
      <c r="I2375" s="262"/>
      <c r="J2375" s="262"/>
    </row>
    <row r="2376" spans="1:10" x14ac:dyDescent="0.3">
      <c r="A2376" s="272"/>
      <c r="B2376" s="266" t="s">
        <v>93</v>
      </c>
      <c r="C2376" s="273" t="s">
        <v>5</v>
      </c>
      <c r="D2376" s="274" t="s">
        <v>1624</v>
      </c>
      <c r="E2376" s="272"/>
      <c r="F2376" s="273" t="s">
        <v>5</v>
      </c>
      <c r="G2376" s="272"/>
      <c r="H2376" s="272"/>
      <c r="I2376" s="272"/>
      <c r="J2376" s="272"/>
    </row>
    <row r="2377" spans="1:10" x14ac:dyDescent="0.3">
      <c r="A2377" s="262"/>
      <c r="B2377" s="266" t="s">
        <v>93</v>
      </c>
      <c r="C2377" s="263" t="s">
        <v>5</v>
      </c>
      <c r="D2377" s="265" t="s">
        <v>1658</v>
      </c>
      <c r="E2377" s="262"/>
      <c r="F2377" s="264">
        <v>41.12</v>
      </c>
      <c r="G2377" s="262"/>
      <c r="H2377" s="262"/>
      <c r="I2377" s="262"/>
      <c r="J2377" s="262"/>
    </row>
    <row r="2378" spans="1:10" x14ac:dyDescent="0.3">
      <c r="A2378" s="272"/>
      <c r="B2378" s="266" t="s">
        <v>93</v>
      </c>
      <c r="C2378" s="273" t="s">
        <v>5</v>
      </c>
      <c r="D2378" s="274" t="s">
        <v>1622</v>
      </c>
      <c r="E2378" s="272"/>
      <c r="F2378" s="273" t="s">
        <v>5</v>
      </c>
      <c r="G2378" s="272"/>
      <c r="H2378" s="272"/>
      <c r="I2378" s="272"/>
      <c r="J2378" s="272"/>
    </row>
    <row r="2379" spans="1:10" x14ac:dyDescent="0.3">
      <c r="A2379" s="262"/>
      <c r="B2379" s="266" t="s">
        <v>93</v>
      </c>
      <c r="C2379" s="263" t="s">
        <v>5</v>
      </c>
      <c r="D2379" s="265" t="s">
        <v>1657</v>
      </c>
      <c r="E2379" s="262"/>
      <c r="F2379" s="264">
        <v>48.3</v>
      </c>
      <c r="G2379" s="262"/>
      <c r="H2379" s="262"/>
      <c r="I2379" s="262"/>
      <c r="J2379" s="262"/>
    </row>
    <row r="2380" spans="1:10" x14ac:dyDescent="0.3">
      <c r="A2380" s="272"/>
      <c r="B2380" s="266" t="s">
        <v>93</v>
      </c>
      <c r="C2380" s="273" t="s">
        <v>5</v>
      </c>
      <c r="D2380" s="274" t="s">
        <v>1275</v>
      </c>
      <c r="E2380" s="272"/>
      <c r="F2380" s="273" t="s">
        <v>5</v>
      </c>
      <c r="G2380" s="272"/>
      <c r="H2380" s="272"/>
      <c r="I2380" s="272"/>
      <c r="J2380" s="272"/>
    </row>
    <row r="2381" spans="1:10" x14ac:dyDescent="0.3">
      <c r="A2381" s="262"/>
      <c r="B2381" s="266" t="s">
        <v>93</v>
      </c>
      <c r="C2381" s="263" t="s">
        <v>5</v>
      </c>
      <c r="D2381" s="265" t="s">
        <v>1656</v>
      </c>
      <c r="E2381" s="262"/>
      <c r="F2381" s="264">
        <v>7.641</v>
      </c>
      <c r="G2381" s="262"/>
      <c r="H2381" s="262"/>
      <c r="I2381" s="262"/>
      <c r="J2381" s="262"/>
    </row>
    <row r="2382" spans="1:10" x14ac:dyDescent="0.3">
      <c r="A2382" s="256"/>
      <c r="B2382" s="261" t="s">
        <v>93</v>
      </c>
      <c r="C2382" s="260" t="s">
        <v>5</v>
      </c>
      <c r="D2382" s="259" t="s">
        <v>95</v>
      </c>
      <c r="E2382" s="256"/>
      <c r="F2382" s="258">
        <v>533.44399999999996</v>
      </c>
      <c r="G2382" s="256"/>
      <c r="H2382" s="256"/>
      <c r="I2382" s="256"/>
      <c r="J2382" s="256"/>
    </row>
    <row r="2383" spans="1:10" ht="27" x14ac:dyDescent="0.3">
      <c r="A2383" s="255" t="s">
        <v>136</v>
      </c>
      <c r="B2383" s="255" t="s">
        <v>87</v>
      </c>
      <c r="C2383" s="254" t="s">
        <v>1655</v>
      </c>
      <c r="D2383" s="250" t="s">
        <v>1654</v>
      </c>
      <c r="E2383" s="253" t="s">
        <v>169</v>
      </c>
      <c r="F2383" s="252">
        <v>261.04399999999998</v>
      </c>
      <c r="G2383" s="251"/>
      <c r="H2383" s="251"/>
      <c r="I2383" s="251">
        <f t="shared" ref="I2383" si="298">(G2383+H2383)*F2383</f>
        <v>0</v>
      </c>
      <c r="J2383" s="250" t="s">
        <v>5</v>
      </c>
    </row>
    <row r="2384" spans="1:10" x14ac:dyDescent="0.3">
      <c r="A2384" s="272"/>
      <c r="B2384" s="266" t="s">
        <v>93</v>
      </c>
      <c r="C2384" s="273" t="s">
        <v>5</v>
      </c>
      <c r="D2384" s="274" t="s">
        <v>1635</v>
      </c>
      <c r="E2384" s="272"/>
      <c r="F2384" s="273" t="s">
        <v>5</v>
      </c>
      <c r="G2384" s="272"/>
      <c r="H2384" s="272"/>
      <c r="I2384" s="272"/>
      <c r="J2384" s="272"/>
    </row>
    <row r="2385" spans="1:10" x14ac:dyDescent="0.3">
      <c r="A2385" s="272"/>
      <c r="B2385" s="266" t="s">
        <v>93</v>
      </c>
      <c r="C2385" s="273" t="s">
        <v>5</v>
      </c>
      <c r="D2385" s="274" t="s">
        <v>1634</v>
      </c>
      <c r="E2385" s="272"/>
      <c r="F2385" s="273" t="s">
        <v>5</v>
      </c>
      <c r="G2385" s="272"/>
      <c r="H2385" s="272"/>
      <c r="I2385" s="272"/>
      <c r="J2385" s="272"/>
    </row>
    <row r="2386" spans="1:10" x14ac:dyDescent="0.3">
      <c r="A2386" s="262"/>
      <c r="B2386" s="266" t="s">
        <v>93</v>
      </c>
      <c r="C2386" s="263" t="s">
        <v>5</v>
      </c>
      <c r="D2386" s="265" t="s">
        <v>1648</v>
      </c>
      <c r="E2386" s="262"/>
      <c r="F2386" s="264">
        <v>22.626999999999999</v>
      </c>
      <c r="G2386" s="262"/>
      <c r="H2386" s="262"/>
      <c r="I2386" s="262"/>
      <c r="J2386" s="262"/>
    </row>
    <row r="2387" spans="1:10" x14ac:dyDescent="0.3">
      <c r="A2387" s="272"/>
      <c r="B2387" s="266" t="s">
        <v>93</v>
      </c>
      <c r="C2387" s="273" t="s">
        <v>5</v>
      </c>
      <c r="D2387" s="274" t="s">
        <v>1632</v>
      </c>
      <c r="E2387" s="272"/>
      <c r="F2387" s="273" t="s">
        <v>5</v>
      </c>
      <c r="G2387" s="272"/>
      <c r="H2387" s="272"/>
      <c r="I2387" s="272"/>
      <c r="J2387" s="272"/>
    </row>
    <row r="2388" spans="1:10" x14ac:dyDescent="0.3">
      <c r="A2388" s="262"/>
      <c r="B2388" s="266" t="s">
        <v>93</v>
      </c>
      <c r="C2388" s="263" t="s">
        <v>5</v>
      </c>
      <c r="D2388" s="265" t="s">
        <v>1647</v>
      </c>
      <c r="E2388" s="262"/>
      <c r="F2388" s="264">
        <v>24.286000000000001</v>
      </c>
      <c r="G2388" s="262"/>
      <c r="H2388" s="262"/>
      <c r="I2388" s="262"/>
      <c r="J2388" s="262"/>
    </row>
    <row r="2389" spans="1:10" x14ac:dyDescent="0.3">
      <c r="A2389" s="272"/>
      <c r="B2389" s="266" t="s">
        <v>93</v>
      </c>
      <c r="C2389" s="273" t="s">
        <v>5</v>
      </c>
      <c r="D2389" s="274" t="s">
        <v>1630</v>
      </c>
      <c r="E2389" s="272"/>
      <c r="F2389" s="273" t="s">
        <v>5</v>
      </c>
      <c r="G2389" s="272"/>
      <c r="H2389" s="272"/>
      <c r="I2389" s="272"/>
      <c r="J2389" s="272"/>
    </row>
    <row r="2390" spans="1:10" x14ac:dyDescent="0.3">
      <c r="A2390" s="262"/>
      <c r="B2390" s="266" t="s">
        <v>93</v>
      </c>
      <c r="C2390" s="263" t="s">
        <v>5</v>
      </c>
      <c r="D2390" s="265" t="s">
        <v>1646</v>
      </c>
      <c r="E2390" s="262"/>
      <c r="F2390" s="264">
        <v>42.109000000000002</v>
      </c>
      <c r="G2390" s="262"/>
      <c r="H2390" s="262"/>
      <c r="I2390" s="262"/>
      <c r="J2390" s="262"/>
    </row>
    <row r="2391" spans="1:10" x14ac:dyDescent="0.3">
      <c r="A2391" s="272"/>
      <c r="B2391" s="266" t="s">
        <v>93</v>
      </c>
      <c r="C2391" s="273" t="s">
        <v>5</v>
      </c>
      <c r="D2391" s="274" t="s">
        <v>1628</v>
      </c>
      <c r="E2391" s="272"/>
      <c r="F2391" s="273" t="s">
        <v>5</v>
      </c>
      <c r="G2391" s="272"/>
      <c r="H2391" s="272"/>
      <c r="I2391" s="272"/>
      <c r="J2391" s="272"/>
    </row>
    <row r="2392" spans="1:10" x14ac:dyDescent="0.3">
      <c r="A2392" s="262"/>
      <c r="B2392" s="266" t="s">
        <v>93</v>
      </c>
      <c r="C2392" s="263" t="s">
        <v>5</v>
      </c>
      <c r="D2392" s="265" t="s">
        <v>1645</v>
      </c>
      <c r="E2392" s="262"/>
      <c r="F2392" s="264">
        <v>23.169</v>
      </c>
      <c r="G2392" s="262"/>
      <c r="H2392" s="262"/>
      <c r="I2392" s="262"/>
      <c r="J2392" s="262"/>
    </row>
    <row r="2393" spans="1:10" x14ac:dyDescent="0.3">
      <c r="A2393" s="272"/>
      <c r="B2393" s="266" t="s">
        <v>93</v>
      </c>
      <c r="C2393" s="273" t="s">
        <v>5</v>
      </c>
      <c r="D2393" s="274" t="s">
        <v>1626</v>
      </c>
      <c r="E2393" s="272"/>
      <c r="F2393" s="273" t="s">
        <v>5</v>
      </c>
      <c r="G2393" s="272"/>
      <c r="H2393" s="272"/>
      <c r="I2393" s="272"/>
      <c r="J2393" s="272"/>
    </row>
    <row r="2394" spans="1:10" x14ac:dyDescent="0.3">
      <c r="A2394" s="262"/>
      <c r="B2394" s="266" t="s">
        <v>93</v>
      </c>
      <c r="C2394" s="263" t="s">
        <v>5</v>
      </c>
      <c r="D2394" s="265" t="s">
        <v>1644</v>
      </c>
      <c r="E2394" s="262"/>
      <c r="F2394" s="264">
        <v>60.575000000000003</v>
      </c>
      <c r="G2394" s="262"/>
      <c r="H2394" s="262"/>
      <c r="I2394" s="262"/>
      <c r="J2394" s="262"/>
    </row>
    <row r="2395" spans="1:10" x14ac:dyDescent="0.3">
      <c r="A2395" s="272"/>
      <c r="B2395" s="266" t="s">
        <v>93</v>
      </c>
      <c r="C2395" s="273" t="s">
        <v>5</v>
      </c>
      <c r="D2395" s="274" t="s">
        <v>1624</v>
      </c>
      <c r="E2395" s="272"/>
      <c r="F2395" s="273" t="s">
        <v>5</v>
      </c>
      <c r="G2395" s="272"/>
      <c r="H2395" s="272"/>
      <c r="I2395" s="272"/>
      <c r="J2395" s="272"/>
    </row>
    <row r="2396" spans="1:10" x14ac:dyDescent="0.3">
      <c r="A2396" s="262"/>
      <c r="B2396" s="266" t="s">
        <v>93</v>
      </c>
      <c r="C2396" s="263" t="s">
        <v>5</v>
      </c>
      <c r="D2396" s="265" t="s">
        <v>1643</v>
      </c>
      <c r="E2396" s="262"/>
      <c r="F2396" s="264">
        <v>17.878</v>
      </c>
      <c r="G2396" s="262"/>
      <c r="H2396" s="262"/>
      <c r="I2396" s="262"/>
      <c r="J2396" s="262"/>
    </row>
    <row r="2397" spans="1:10" x14ac:dyDescent="0.3">
      <c r="A2397" s="272"/>
      <c r="B2397" s="266" t="s">
        <v>93</v>
      </c>
      <c r="C2397" s="273" t="s">
        <v>5</v>
      </c>
      <c r="D2397" s="274" t="s">
        <v>1653</v>
      </c>
      <c r="E2397" s="272"/>
      <c r="F2397" s="273" t="s">
        <v>5</v>
      </c>
      <c r="G2397" s="272"/>
      <c r="H2397" s="272"/>
      <c r="I2397" s="272"/>
      <c r="J2397" s="272"/>
    </row>
    <row r="2398" spans="1:10" x14ac:dyDescent="0.3">
      <c r="A2398" s="262"/>
      <c r="B2398" s="266" t="s">
        <v>93</v>
      </c>
      <c r="C2398" s="263" t="s">
        <v>5</v>
      </c>
      <c r="D2398" s="265" t="s">
        <v>1652</v>
      </c>
      <c r="E2398" s="262"/>
      <c r="F2398" s="264">
        <v>90</v>
      </c>
      <c r="G2398" s="262"/>
      <c r="H2398" s="262"/>
      <c r="I2398" s="262"/>
      <c r="J2398" s="262"/>
    </row>
    <row r="2399" spans="1:10" x14ac:dyDescent="0.3">
      <c r="A2399" s="272"/>
      <c r="B2399" s="266" t="s">
        <v>93</v>
      </c>
      <c r="C2399" s="273" t="s">
        <v>5</v>
      </c>
      <c r="D2399" s="274" t="s">
        <v>1651</v>
      </c>
      <c r="E2399" s="272"/>
      <c r="F2399" s="273" t="s">
        <v>5</v>
      </c>
      <c r="G2399" s="272"/>
      <c r="H2399" s="272"/>
      <c r="I2399" s="272"/>
      <c r="J2399" s="272"/>
    </row>
    <row r="2400" spans="1:10" x14ac:dyDescent="0.3">
      <c r="A2400" s="262"/>
      <c r="B2400" s="266" t="s">
        <v>93</v>
      </c>
      <c r="C2400" s="263" t="s">
        <v>5</v>
      </c>
      <c r="D2400" s="265" t="s">
        <v>1650</v>
      </c>
      <c r="E2400" s="262"/>
      <c r="F2400" s="264">
        <v>-19.600000000000001</v>
      </c>
      <c r="G2400" s="262"/>
      <c r="H2400" s="262"/>
      <c r="I2400" s="262"/>
      <c r="J2400" s="262"/>
    </row>
    <row r="2401" spans="1:10" x14ac:dyDescent="0.3">
      <c r="A2401" s="256"/>
      <c r="B2401" s="261" t="s">
        <v>93</v>
      </c>
      <c r="C2401" s="260" t="s">
        <v>5</v>
      </c>
      <c r="D2401" s="259" t="s">
        <v>95</v>
      </c>
      <c r="E2401" s="256"/>
      <c r="F2401" s="258">
        <v>261.04399999999998</v>
      </c>
      <c r="G2401" s="256"/>
      <c r="H2401" s="256"/>
      <c r="I2401" s="256"/>
      <c r="J2401" s="256"/>
    </row>
    <row r="2402" spans="1:10" ht="27" x14ac:dyDescent="0.3">
      <c r="A2402" s="255" t="s">
        <v>337</v>
      </c>
      <c r="B2402" s="255" t="s">
        <v>87</v>
      </c>
      <c r="C2402" s="254" t="s">
        <v>225</v>
      </c>
      <c r="D2402" s="250" t="s">
        <v>224</v>
      </c>
      <c r="E2402" s="253" t="s">
        <v>223</v>
      </c>
      <c r="F2402" s="252">
        <v>2052.5509999999999</v>
      </c>
      <c r="G2402" s="251"/>
      <c r="H2402" s="251"/>
      <c r="I2402" s="251">
        <f t="shared" ref="I2402" si="299">(G2402+H2402)*F2402</f>
        <v>0</v>
      </c>
      <c r="J2402" s="250" t="s">
        <v>91</v>
      </c>
    </row>
    <row r="2403" spans="1:10" ht="15" x14ac:dyDescent="0.3">
      <c r="A2403" s="267"/>
      <c r="B2403" s="271" t="s">
        <v>69</v>
      </c>
      <c r="C2403" s="270" t="s">
        <v>740</v>
      </c>
      <c r="D2403" s="270" t="s">
        <v>739</v>
      </c>
      <c r="E2403" s="267"/>
      <c r="F2403" s="267"/>
      <c r="G2403" s="267"/>
      <c r="H2403" s="267"/>
      <c r="I2403" s="269">
        <f>SUM(I2404:I2448)</f>
        <v>0</v>
      </c>
      <c r="J2403" s="267"/>
    </row>
    <row r="2404" spans="1:10" ht="27" x14ac:dyDescent="0.3">
      <c r="A2404" s="255" t="s">
        <v>247</v>
      </c>
      <c r="B2404" s="255" t="s">
        <v>87</v>
      </c>
      <c r="C2404" s="254" t="s">
        <v>738</v>
      </c>
      <c r="D2404" s="250" t="s">
        <v>737</v>
      </c>
      <c r="E2404" s="253" t="s">
        <v>169</v>
      </c>
      <c r="F2404" s="252">
        <v>228.61</v>
      </c>
      <c r="G2404" s="251"/>
      <c r="H2404" s="251"/>
      <c r="I2404" s="251">
        <f t="shared" ref="I2404" si="300">(G2404+H2404)*F2404</f>
        <v>0</v>
      </c>
      <c r="J2404" s="250" t="s">
        <v>91</v>
      </c>
    </row>
    <row r="2405" spans="1:10" ht="27" x14ac:dyDescent="0.3">
      <c r="A2405" s="272"/>
      <c r="B2405" s="266" t="s">
        <v>93</v>
      </c>
      <c r="C2405" s="273" t="s">
        <v>5</v>
      </c>
      <c r="D2405" s="274" t="s">
        <v>1639</v>
      </c>
      <c r="E2405" s="272"/>
      <c r="F2405" s="273" t="s">
        <v>5</v>
      </c>
      <c r="G2405" s="272"/>
      <c r="H2405" s="272"/>
      <c r="I2405" s="272"/>
      <c r="J2405" s="272"/>
    </row>
    <row r="2406" spans="1:10" x14ac:dyDescent="0.3">
      <c r="A2406" s="262"/>
      <c r="B2406" s="266" t="s">
        <v>93</v>
      </c>
      <c r="C2406" s="263" t="s">
        <v>5</v>
      </c>
      <c r="D2406" s="265" t="s">
        <v>1649</v>
      </c>
      <c r="E2406" s="262"/>
      <c r="F2406" s="264">
        <v>16.966000000000001</v>
      </c>
      <c r="G2406" s="262"/>
      <c r="H2406" s="262"/>
      <c r="I2406" s="262"/>
      <c r="J2406" s="262"/>
    </row>
    <row r="2407" spans="1:10" x14ac:dyDescent="0.3">
      <c r="A2407" s="272"/>
      <c r="B2407" s="266" t="s">
        <v>93</v>
      </c>
      <c r="C2407" s="273" t="s">
        <v>5</v>
      </c>
      <c r="D2407" s="274" t="s">
        <v>1635</v>
      </c>
      <c r="E2407" s="272"/>
      <c r="F2407" s="273" t="s">
        <v>5</v>
      </c>
      <c r="G2407" s="272"/>
      <c r="H2407" s="272"/>
      <c r="I2407" s="272"/>
      <c r="J2407" s="272"/>
    </row>
    <row r="2408" spans="1:10" x14ac:dyDescent="0.3">
      <c r="A2408" s="272"/>
      <c r="B2408" s="266" t="s">
        <v>93</v>
      </c>
      <c r="C2408" s="273" t="s">
        <v>5</v>
      </c>
      <c r="D2408" s="274" t="s">
        <v>1634</v>
      </c>
      <c r="E2408" s="272"/>
      <c r="F2408" s="273" t="s">
        <v>5</v>
      </c>
      <c r="G2408" s="272"/>
      <c r="H2408" s="272"/>
      <c r="I2408" s="272"/>
      <c r="J2408" s="272"/>
    </row>
    <row r="2409" spans="1:10" x14ac:dyDescent="0.3">
      <c r="A2409" s="262"/>
      <c r="B2409" s="266" t="s">
        <v>93</v>
      </c>
      <c r="C2409" s="263" t="s">
        <v>5</v>
      </c>
      <c r="D2409" s="265" t="s">
        <v>1648</v>
      </c>
      <c r="E2409" s="262"/>
      <c r="F2409" s="264">
        <v>22.626999999999999</v>
      </c>
      <c r="G2409" s="262"/>
      <c r="H2409" s="262"/>
      <c r="I2409" s="262"/>
      <c r="J2409" s="262"/>
    </row>
    <row r="2410" spans="1:10" x14ac:dyDescent="0.3">
      <c r="A2410" s="272"/>
      <c r="B2410" s="266" t="s">
        <v>93</v>
      </c>
      <c r="C2410" s="273" t="s">
        <v>5</v>
      </c>
      <c r="D2410" s="274" t="s">
        <v>1632</v>
      </c>
      <c r="E2410" s="272"/>
      <c r="F2410" s="273" t="s">
        <v>5</v>
      </c>
      <c r="G2410" s="272"/>
      <c r="H2410" s="272"/>
      <c r="I2410" s="272"/>
      <c r="J2410" s="272"/>
    </row>
    <row r="2411" spans="1:10" x14ac:dyDescent="0.3">
      <c r="A2411" s="262"/>
      <c r="B2411" s="266" t="s">
        <v>93</v>
      </c>
      <c r="C2411" s="263" t="s">
        <v>5</v>
      </c>
      <c r="D2411" s="265" t="s">
        <v>1647</v>
      </c>
      <c r="E2411" s="262"/>
      <c r="F2411" s="264">
        <v>24.286000000000001</v>
      </c>
      <c r="G2411" s="262"/>
      <c r="H2411" s="262"/>
      <c r="I2411" s="262"/>
      <c r="J2411" s="262"/>
    </row>
    <row r="2412" spans="1:10" x14ac:dyDescent="0.3">
      <c r="A2412" s="272"/>
      <c r="B2412" s="266" t="s">
        <v>93</v>
      </c>
      <c r="C2412" s="273" t="s">
        <v>5</v>
      </c>
      <c r="D2412" s="274" t="s">
        <v>1630</v>
      </c>
      <c r="E2412" s="272"/>
      <c r="F2412" s="273" t="s">
        <v>5</v>
      </c>
      <c r="G2412" s="272"/>
      <c r="H2412" s="272"/>
      <c r="I2412" s="272"/>
      <c r="J2412" s="272"/>
    </row>
    <row r="2413" spans="1:10" x14ac:dyDescent="0.3">
      <c r="A2413" s="262"/>
      <c r="B2413" s="266" t="s">
        <v>93</v>
      </c>
      <c r="C2413" s="263" t="s">
        <v>5</v>
      </c>
      <c r="D2413" s="265" t="s">
        <v>1646</v>
      </c>
      <c r="E2413" s="262"/>
      <c r="F2413" s="264">
        <v>42.109000000000002</v>
      </c>
      <c r="G2413" s="262"/>
      <c r="H2413" s="262"/>
      <c r="I2413" s="262"/>
      <c r="J2413" s="262"/>
    </row>
    <row r="2414" spans="1:10" x14ac:dyDescent="0.3">
      <c r="A2414" s="272"/>
      <c r="B2414" s="266" t="s">
        <v>93</v>
      </c>
      <c r="C2414" s="273" t="s">
        <v>5</v>
      </c>
      <c r="D2414" s="274" t="s">
        <v>1628</v>
      </c>
      <c r="E2414" s="272"/>
      <c r="F2414" s="273" t="s">
        <v>5</v>
      </c>
      <c r="G2414" s="272"/>
      <c r="H2414" s="272"/>
      <c r="I2414" s="272"/>
      <c r="J2414" s="272"/>
    </row>
    <row r="2415" spans="1:10" x14ac:dyDescent="0.3">
      <c r="A2415" s="262"/>
      <c r="B2415" s="266" t="s">
        <v>93</v>
      </c>
      <c r="C2415" s="263" t="s">
        <v>5</v>
      </c>
      <c r="D2415" s="265" t="s">
        <v>1645</v>
      </c>
      <c r="E2415" s="262"/>
      <c r="F2415" s="264">
        <v>23.169</v>
      </c>
      <c r="G2415" s="262"/>
      <c r="H2415" s="262"/>
      <c r="I2415" s="262"/>
      <c r="J2415" s="262"/>
    </row>
    <row r="2416" spans="1:10" x14ac:dyDescent="0.3">
      <c r="A2416" s="272"/>
      <c r="B2416" s="266" t="s">
        <v>93</v>
      </c>
      <c r="C2416" s="273" t="s">
        <v>5</v>
      </c>
      <c r="D2416" s="274" t="s">
        <v>1626</v>
      </c>
      <c r="E2416" s="272"/>
      <c r="F2416" s="273" t="s">
        <v>5</v>
      </c>
      <c r="G2416" s="272"/>
      <c r="H2416" s="272"/>
      <c r="I2416" s="272"/>
      <c r="J2416" s="272"/>
    </row>
    <row r="2417" spans="1:10" x14ac:dyDescent="0.3">
      <c r="A2417" s="262"/>
      <c r="B2417" s="266" t="s">
        <v>93</v>
      </c>
      <c r="C2417" s="263" t="s">
        <v>5</v>
      </c>
      <c r="D2417" s="265" t="s">
        <v>1644</v>
      </c>
      <c r="E2417" s="262"/>
      <c r="F2417" s="264">
        <v>60.575000000000003</v>
      </c>
      <c r="G2417" s="262"/>
      <c r="H2417" s="262"/>
      <c r="I2417" s="262"/>
      <c r="J2417" s="262"/>
    </row>
    <row r="2418" spans="1:10" x14ac:dyDescent="0.3">
      <c r="A2418" s="272"/>
      <c r="B2418" s="266" t="s">
        <v>93</v>
      </c>
      <c r="C2418" s="273" t="s">
        <v>5</v>
      </c>
      <c r="D2418" s="274" t="s">
        <v>1624</v>
      </c>
      <c r="E2418" s="272"/>
      <c r="F2418" s="273" t="s">
        <v>5</v>
      </c>
      <c r="G2418" s="272"/>
      <c r="H2418" s="272"/>
      <c r="I2418" s="272"/>
      <c r="J2418" s="272"/>
    </row>
    <row r="2419" spans="1:10" x14ac:dyDescent="0.3">
      <c r="A2419" s="262"/>
      <c r="B2419" s="266" t="s">
        <v>93</v>
      </c>
      <c r="C2419" s="263" t="s">
        <v>5</v>
      </c>
      <c r="D2419" s="265" t="s">
        <v>1643</v>
      </c>
      <c r="E2419" s="262"/>
      <c r="F2419" s="264">
        <v>17.878</v>
      </c>
      <c r="G2419" s="262"/>
      <c r="H2419" s="262"/>
      <c r="I2419" s="262"/>
      <c r="J2419" s="262"/>
    </row>
    <row r="2420" spans="1:10" x14ac:dyDescent="0.3">
      <c r="A2420" s="272"/>
      <c r="B2420" s="266" t="s">
        <v>93</v>
      </c>
      <c r="C2420" s="273" t="s">
        <v>5</v>
      </c>
      <c r="D2420" s="274" t="s">
        <v>1622</v>
      </c>
      <c r="E2420" s="272"/>
      <c r="F2420" s="273" t="s">
        <v>5</v>
      </c>
      <c r="G2420" s="272"/>
      <c r="H2420" s="272"/>
      <c r="I2420" s="272"/>
      <c r="J2420" s="272"/>
    </row>
    <row r="2421" spans="1:10" x14ac:dyDescent="0.3">
      <c r="A2421" s="262"/>
      <c r="B2421" s="266" t="s">
        <v>93</v>
      </c>
      <c r="C2421" s="263" t="s">
        <v>5</v>
      </c>
      <c r="D2421" s="265" t="s">
        <v>1642</v>
      </c>
      <c r="E2421" s="262"/>
      <c r="F2421" s="264">
        <v>21</v>
      </c>
      <c r="G2421" s="262"/>
      <c r="H2421" s="262"/>
      <c r="I2421" s="262"/>
      <c r="J2421" s="262"/>
    </row>
    <row r="2422" spans="1:10" x14ac:dyDescent="0.3">
      <c r="A2422" s="256"/>
      <c r="B2422" s="261" t="s">
        <v>93</v>
      </c>
      <c r="C2422" s="260" t="s">
        <v>5</v>
      </c>
      <c r="D2422" s="259" t="s">
        <v>95</v>
      </c>
      <c r="E2422" s="256"/>
      <c r="F2422" s="258">
        <v>228.61</v>
      </c>
      <c r="G2422" s="256"/>
      <c r="H2422" s="256"/>
      <c r="I2422" s="256"/>
      <c r="J2422" s="256"/>
    </row>
    <row r="2423" spans="1:10" ht="27" x14ac:dyDescent="0.3">
      <c r="A2423" s="281" t="s">
        <v>127</v>
      </c>
      <c r="B2423" s="281" t="s">
        <v>150</v>
      </c>
      <c r="C2423" s="280" t="s">
        <v>1641</v>
      </c>
      <c r="D2423" s="275" t="s">
        <v>1640</v>
      </c>
      <c r="E2423" s="279" t="s">
        <v>169</v>
      </c>
      <c r="F2423" s="278">
        <v>17.814</v>
      </c>
      <c r="G2423" s="276"/>
      <c r="H2423" s="277"/>
      <c r="I2423" s="276">
        <f t="shared" ref="I2423" si="301">(G2423+H2423)*F2423</f>
        <v>0</v>
      </c>
      <c r="J2423" s="275" t="s">
        <v>5</v>
      </c>
    </row>
    <row r="2424" spans="1:10" ht="27" x14ac:dyDescent="0.3">
      <c r="A2424" s="272"/>
      <c r="B2424" s="266" t="s">
        <v>93</v>
      </c>
      <c r="C2424" s="273" t="s">
        <v>5</v>
      </c>
      <c r="D2424" s="274" t="s">
        <v>1639</v>
      </c>
      <c r="E2424" s="272"/>
      <c r="F2424" s="273" t="s">
        <v>5</v>
      </c>
      <c r="G2424" s="272"/>
      <c r="H2424" s="272"/>
      <c r="I2424" s="272"/>
      <c r="J2424" s="272"/>
    </row>
    <row r="2425" spans="1:10" ht="27" x14ac:dyDescent="0.3">
      <c r="A2425" s="262"/>
      <c r="B2425" s="266" t="s">
        <v>93</v>
      </c>
      <c r="C2425" s="263" t="s">
        <v>5</v>
      </c>
      <c r="D2425" s="265" t="s">
        <v>1638</v>
      </c>
      <c r="E2425" s="262"/>
      <c r="F2425" s="264">
        <v>17.814</v>
      </c>
      <c r="G2425" s="262"/>
      <c r="H2425" s="262"/>
      <c r="I2425" s="262"/>
      <c r="J2425" s="262"/>
    </row>
    <row r="2426" spans="1:10" x14ac:dyDescent="0.3">
      <c r="A2426" s="256"/>
      <c r="B2426" s="261" t="s">
        <v>93</v>
      </c>
      <c r="C2426" s="260" t="s">
        <v>5</v>
      </c>
      <c r="D2426" s="259" t="s">
        <v>95</v>
      </c>
      <c r="E2426" s="256"/>
      <c r="F2426" s="258">
        <v>17.814</v>
      </c>
      <c r="G2426" s="256"/>
      <c r="H2426" s="256"/>
      <c r="I2426" s="256"/>
      <c r="J2426" s="256"/>
    </row>
    <row r="2427" spans="1:10" ht="27" x14ac:dyDescent="0.3">
      <c r="A2427" s="281" t="s">
        <v>163</v>
      </c>
      <c r="B2427" s="281" t="s">
        <v>150</v>
      </c>
      <c r="C2427" s="280" t="s">
        <v>1637</v>
      </c>
      <c r="D2427" s="275" t="s">
        <v>1636</v>
      </c>
      <c r="E2427" s="279" t="s">
        <v>169</v>
      </c>
      <c r="F2427" s="278">
        <v>222.226</v>
      </c>
      <c r="G2427" s="276"/>
      <c r="H2427" s="277"/>
      <c r="I2427" s="276">
        <f t="shared" ref="I2427" si="302">(G2427+H2427)*F2427</f>
        <v>0</v>
      </c>
      <c r="J2427" s="275" t="s">
        <v>5</v>
      </c>
    </row>
    <row r="2428" spans="1:10" x14ac:dyDescent="0.3">
      <c r="A2428" s="272"/>
      <c r="B2428" s="266" t="s">
        <v>93</v>
      </c>
      <c r="C2428" s="273" t="s">
        <v>5</v>
      </c>
      <c r="D2428" s="274" t="s">
        <v>1635</v>
      </c>
      <c r="E2428" s="272"/>
      <c r="F2428" s="273" t="s">
        <v>5</v>
      </c>
      <c r="G2428" s="272"/>
      <c r="H2428" s="272"/>
      <c r="I2428" s="272"/>
      <c r="J2428" s="272"/>
    </row>
    <row r="2429" spans="1:10" x14ac:dyDescent="0.3">
      <c r="A2429" s="272"/>
      <c r="B2429" s="266" t="s">
        <v>93</v>
      </c>
      <c r="C2429" s="273" t="s">
        <v>5</v>
      </c>
      <c r="D2429" s="274" t="s">
        <v>1634</v>
      </c>
      <c r="E2429" s="272"/>
      <c r="F2429" s="273" t="s">
        <v>5</v>
      </c>
      <c r="G2429" s="272"/>
      <c r="H2429" s="272"/>
      <c r="I2429" s="272"/>
      <c r="J2429" s="272"/>
    </row>
    <row r="2430" spans="1:10" x14ac:dyDescent="0.3">
      <c r="A2430" s="262"/>
      <c r="B2430" s="266" t="s">
        <v>93</v>
      </c>
      <c r="C2430" s="263" t="s">
        <v>5</v>
      </c>
      <c r="D2430" s="265" t="s">
        <v>1633</v>
      </c>
      <c r="E2430" s="262"/>
      <c r="F2430" s="264">
        <v>23.757999999999999</v>
      </c>
      <c r="G2430" s="262"/>
      <c r="H2430" s="262"/>
      <c r="I2430" s="262"/>
      <c r="J2430" s="262"/>
    </row>
    <row r="2431" spans="1:10" x14ac:dyDescent="0.3">
      <c r="A2431" s="272"/>
      <c r="B2431" s="266" t="s">
        <v>93</v>
      </c>
      <c r="C2431" s="273" t="s">
        <v>5</v>
      </c>
      <c r="D2431" s="274" t="s">
        <v>1632</v>
      </c>
      <c r="E2431" s="272"/>
      <c r="F2431" s="273" t="s">
        <v>5</v>
      </c>
      <c r="G2431" s="272"/>
      <c r="H2431" s="272"/>
      <c r="I2431" s="272"/>
      <c r="J2431" s="272"/>
    </row>
    <row r="2432" spans="1:10" x14ac:dyDescent="0.3">
      <c r="A2432" s="262"/>
      <c r="B2432" s="266" t="s">
        <v>93</v>
      </c>
      <c r="C2432" s="263" t="s">
        <v>5</v>
      </c>
      <c r="D2432" s="265" t="s">
        <v>1631</v>
      </c>
      <c r="E2432" s="262"/>
      <c r="F2432" s="264">
        <v>25.501000000000001</v>
      </c>
      <c r="G2432" s="262"/>
      <c r="H2432" s="262"/>
      <c r="I2432" s="262"/>
      <c r="J2432" s="262"/>
    </row>
    <row r="2433" spans="1:10" x14ac:dyDescent="0.3">
      <c r="A2433" s="272"/>
      <c r="B2433" s="266" t="s">
        <v>93</v>
      </c>
      <c r="C2433" s="273" t="s">
        <v>5</v>
      </c>
      <c r="D2433" s="274" t="s">
        <v>1630</v>
      </c>
      <c r="E2433" s="272"/>
      <c r="F2433" s="273" t="s">
        <v>5</v>
      </c>
      <c r="G2433" s="272"/>
      <c r="H2433" s="272"/>
      <c r="I2433" s="272"/>
      <c r="J2433" s="272"/>
    </row>
    <row r="2434" spans="1:10" x14ac:dyDescent="0.3">
      <c r="A2434" s="262"/>
      <c r="B2434" s="266" t="s">
        <v>93</v>
      </c>
      <c r="C2434" s="263" t="s">
        <v>5</v>
      </c>
      <c r="D2434" s="265" t="s">
        <v>1629</v>
      </c>
      <c r="E2434" s="262"/>
      <c r="F2434" s="264">
        <v>44.213999999999999</v>
      </c>
      <c r="G2434" s="262"/>
      <c r="H2434" s="262"/>
      <c r="I2434" s="262"/>
      <c r="J2434" s="262"/>
    </row>
    <row r="2435" spans="1:10" x14ac:dyDescent="0.3">
      <c r="A2435" s="272"/>
      <c r="B2435" s="266" t="s">
        <v>93</v>
      </c>
      <c r="C2435" s="273" t="s">
        <v>5</v>
      </c>
      <c r="D2435" s="274" t="s">
        <v>1628</v>
      </c>
      <c r="E2435" s="272"/>
      <c r="F2435" s="273" t="s">
        <v>5</v>
      </c>
      <c r="G2435" s="272"/>
      <c r="H2435" s="272"/>
      <c r="I2435" s="272"/>
      <c r="J2435" s="272"/>
    </row>
    <row r="2436" spans="1:10" x14ac:dyDescent="0.3">
      <c r="A2436" s="262"/>
      <c r="B2436" s="266" t="s">
        <v>93</v>
      </c>
      <c r="C2436" s="263" t="s">
        <v>5</v>
      </c>
      <c r="D2436" s="265" t="s">
        <v>1627</v>
      </c>
      <c r="E2436" s="262"/>
      <c r="F2436" s="264">
        <v>24.327000000000002</v>
      </c>
      <c r="G2436" s="262"/>
      <c r="H2436" s="262"/>
      <c r="I2436" s="262"/>
      <c r="J2436" s="262"/>
    </row>
    <row r="2437" spans="1:10" x14ac:dyDescent="0.3">
      <c r="A2437" s="272"/>
      <c r="B2437" s="266" t="s">
        <v>93</v>
      </c>
      <c r="C2437" s="273" t="s">
        <v>5</v>
      </c>
      <c r="D2437" s="274" t="s">
        <v>1626</v>
      </c>
      <c r="E2437" s="272"/>
      <c r="F2437" s="273" t="s">
        <v>5</v>
      </c>
      <c r="G2437" s="272"/>
      <c r="H2437" s="272"/>
      <c r="I2437" s="272"/>
      <c r="J2437" s="272"/>
    </row>
    <row r="2438" spans="1:10" x14ac:dyDescent="0.3">
      <c r="A2438" s="262"/>
      <c r="B2438" s="266" t="s">
        <v>93</v>
      </c>
      <c r="C2438" s="263" t="s">
        <v>5</v>
      </c>
      <c r="D2438" s="265" t="s">
        <v>1625</v>
      </c>
      <c r="E2438" s="262"/>
      <c r="F2438" s="264">
        <v>63.603999999999999</v>
      </c>
      <c r="G2438" s="262"/>
      <c r="H2438" s="262"/>
      <c r="I2438" s="262"/>
      <c r="J2438" s="262"/>
    </row>
    <row r="2439" spans="1:10" x14ac:dyDescent="0.3">
      <c r="A2439" s="272"/>
      <c r="B2439" s="266" t="s">
        <v>93</v>
      </c>
      <c r="C2439" s="273" t="s">
        <v>5</v>
      </c>
      <c r="D2439" s="274" t="s">
        <v>1624</v>
      </c>
      <c r="E2439" s="272"/>
      <c r="F2439" s="273" t="s">
        <v>5</v>
      </c>
      <c r="G2439" s="272"/>
      <c r="H2439" s="272"/>
      <c r="I2439" s="272"/>
      <c r="J2439" s="272"/>
    </row>
    <row r="2440" spans="1:10" x14ac:dyDescent="0.3">
      <c r="A2440" s="262"/>
      <c r="B2440" s="266" t="s">
        <v>93</v>
      </c>
      <c r="C2440" s="263" t="s">
        <v>5</v>
      </c>
      <c r="D2440" s="265" t="s">
        <v>1623</v>
      </c>
      <c r="E2440" s="262"/>
      <c r="F2440" s="264">
        <v>18.771999999999998</v>
      </c>
      <c r="G2440" s="262"/>
      <c r="H2440" s="262"/>
      <c r="I2440" s="262"/>
      <c r="J2440" s="262"/>
    </row>
    <row r="2441" spans="1:10" x14ac:dyDescent="0.3">
      <c r="A2441" s="272"/>
      <c r="B2441" s="266" t="s">
        <v>93</v>
      </c>
      <c r="C2441" s="273" t="s">
        <v>5</v>
      </c>
      <c r="D2441" s="274" t="s">
        <v>1622</v>
      </c>
      <c r="E2441" s="272"/>
      <c r="F2441" s="273" t="s">
        <v>5</v>
      </c>
      <c r="G2441" s="272"/>
      <c r="H2441" s="272"/>
      <c r="I2441" s="272"/>
      <c r="J2441" s="272"/>
    </row>
    <row r="2442" spans="1:10" x14ac:dyDescent="0.3">
      <c r="A2442" s="262"/>
      <c r="B2442" s="266" t="s">
        <v>93</v>
      </c>
      <c r="C2442" s="263" t="s">
        <v>5</v>
      </c>
      <c r="D2442" s="265" t="s">
        <v>1621</v>
      </c>
      <c r="E2442" s="262"/>
      <c r="F2442" s="264">
        <v>22.05</v>
      </c>
      <c r="G2442" s="262"/>
      <c r="H2442" s="262"/>
      <c r="I2442" s="262"/>
      <c r="J2442" s="262"/>
    </row>
    <row r="2443" spans="1:10" x14ac:dyDescent="0.3">
      <c r="A2443" s="256"/>
      <c r="B2443" s="261" t="s">
        <v>93</v>
      </c>
      <c r="C2443" s="260" t="s">
        <v>5</v>
      </c>
      <c r="D2443" s="259" t="s">
        <v>95</v>
      </c>
      <c r="E2443" s="256"/>
      <c r="F2443" s="258">
        <v>222.226</v>
      </c>
      <c r="G2443" s="256"/>
      <c r="H2443" s="256"/>
      <c r="I2443" s="256"/>
      <c r="J2443" s="256"/>
    </row>
    <row r="2444" spans="1:10" x14ac:dyDescent="0.3">
      <c r="A2444" s="255" t="s">
        <v>341</v>
      </c>
      <c r="B2444" s="255" t="s">
        <v>87</v>
      </c>
      <c r="C2444" s="254" t="s">
        <v>1620</v>
      </c>
      <c r="D2444" s="250" t="s">
        <v>1619</v>
      </c>
      <c r="E2444" s="253" t="s">
        <v>169</v>
      </c>
      <c r="F2444" s="252">
        <v>94.605999999999995</v>
      </c>
      <c r="G2444" s="251"/>
      <c r="H2444" s="251"/>
      <c r="I2444" s="251">
        <f t="shared" ref="I2444" si="303">(G2444+H2444)*F2444</f>
        <v>0</v>
      </c>
      <c r="J2444" s="250" t="s">
        <v>5</v>
      </c>
    </row>
    <row r="2445" spans="1:10" x14ac:dyDescent="0.3">
      <c r="A2445" s="262"/>
      <c r="B2445" s="266" t="s">
        <v>93</v>
      </c>
      <c r="C2445" s="263" t="s">
        <v>5</v>
      </c>
      <c r="D2445" s="265" t="s">
        <v>1618</v>
      </c>
      <c r="E2445" s="262"/>
      <c r="F2445" s="264">
        <v>49.481000000000002</v>
      </c>
      <c r="G2445" s="262"/>
      <c r="H2445" s="262"/>
      <c r="I2445" s="262"/>
      <c r="J2445" s="262"/>
    </row>
    <row r="2446" spans="1:10" x14ac:dyDescent="0.3">
      <c r="A2446" s="262"/>
      <c r="B2446" s="266" t="s">
        <v>93</v>
      </c>
      <c r="C2446" s="263" t="s">
        <v>5</v>
      </c>
      <c r="D2446" s="265" t="s">
        <v>1617</v>
      </c>
      <c r="E2446" s="262"/>
      <c r="F2446" s="264">
        <v>45.125</v>
      </c>
      <c r="G2446" s="262"/>
      <c r="H2446" s="262"/>
      <c r="I2446" s="262"/>
      <c r="J2446" s="262"/>
    </row>
    <row r="2447" spans="1:10" x14ac:dyDescent="0.3">
      <c r="A2447" s="256"/>
      <c r="B2447" s="261" t="s">
        <v>93</v>
      </c>
      <c r="C2447" s="260" t="s">
        <v>5</v>
      </c>
      <c r="D2447" s="259" t="s">
        <v>95</v>
      </c>
      <c r="E2447" s="256"/>
      <c r="F2447" s="258">
        <v>94.605999999999995</v>
      </c>
      <c r="G2447" s="256"/>
      <c r="H2447" s="256"/>
      <c r="I2447" s="256"/>
      <c r="J2447" s="256"/>
    </row>
    <row r="2448" spans="1:10" ht="27" x14ac:dyDescent="0.3">
      <c r="A2448" s="255" t="s">
        <v>333</v>
      </c>
      <c r="B2448" s="255" t="s">
        <v>87</v>
      </c>
      <c r="C2448" s="254" t="s">
        <v>694</v>
      </c>
      <c r="D2448" s="250" t="s">
        <v>693</v>
      </c>
      <c r="E2448" s="253" t="s">
        <v>223</v>
      </c>
      <c r="F2448" s="252">
        <v>1664.8610000000001</v>
      </c>
      <c r="G2448" s="251"/>
      <c r="H2448" s="251"/>
      <c r="I2448" s="251">
        <f t="shared" ref="I2448" si="304">(G2448+H2448)*F2448</f>
        <v>0</v>
      </c>
      <c r="J2448" s="250" t="s">
        <v>91</v>
      </c>
    </row>
    <row r="2449" spans="1:10" ht="15" x14ac:dyDescent="0.3">
      <c r="A2449" s="267"/>
      <c r="B2449" s="271" t="s">
        <v>69</v>
      </c>
      <c r="C2449" s="270" t="s">
        <v>613</v>
      </c>
      <c r="D2449" s="270" t="s">
        <v>612</v>
      </c>
      <c r="E2449" s="267"/>
      <c r="F2449" s="267"/>
      <c r="G2449" s="267"/>
      <c r="H2449" s="267"/>
      <c r="I2449" s="269">
        <f>SUM(I2450:I2456)</f>
        <v>0</v>
      </c>
      <c r="J2449" s="267"/>
    </row>
    <row r="2450" spans="1:10" ht="27" x14ac:dyDescent="0.3">
      <c r="A2450" s="255" t="s">
        <v>314</v>
      </c>
      <c r="B2450" s="255" t="s">
        <v>87</v>
      </c>
      <c r="C2450" s="254" t="s">
        <v>1616</v>
      </c>
      <c r="D2450" s="250" t="s">
        <v>1615</v>
      </c>
      <c r="E2450" s="253" t="s">
        <v>144</v>
      </c>
      <c r="F2450" s="252">
        <v>309.24599999999998</v>
      </c>
      <c r="G2450" s="251"/>
      <c r="H2450" s="251"/>
      <c r="I2450" s="251">
        <f t="shared" ref="I2450" si="305">(G2450+H2450)*F2450</f>
        <v>0</v>
      </c>
      <c r="J2450" s="250" t="s">
        <v>5</v>
      </c>
    </row>
    <row r="2451" spans="1:10" ht="40.5" x14ac:dyDescent="0.3">
      <c r="A2451" s="262"/>
      <c r="B2451" s="266" t="s">
        <v>93</v>
      </c>
      <c r="C2451" s="263" t="s">
        <v>5</v>
      </c>
      <c r="D2451" s="265" t="s">
        <v>1614</v>
      </c>
      <c r="E2451" s="262"/>
      <c r="F2451" s="264">
        <v>104.57599999999999</v>
      </c>
      <c r="G2451" s="262"/>
      <c r="H2451" s="262"/>
      <c r="I2451" s="262"/>
      <c r="J2451" s="262"/>
    </row>
    <row r="2452" spans="1:10" ht="40.5" x14ac:dyDescent="0.3">
      <c r="A2452" s="262"/>
      <c r="B2452" s="266" t="s">
        <v>93</v>
      </c>
      <c r="C2452" s="263" t="s">
        <v>5</v>
      </c>
      <c r="D2452" s="265" t="s">
        <v>1613</v>
      </c>
      <c r="E2452" s="262"/>
      <c r="F2452" s="264">
        <v>67.8</v>
      </c>
      <c r="G2452" s="262"/>
      <c r="H2452" s="262"/>
      <c r="I2452" s="262"/>
      <c r="J2452" s="262"/>
    </row>
    <row r="2453" spans="1:10" x14ac:dyDescent="0.3">
      <c r="A2453" s="262"/>
      <c r="B2453" s="266" t="s">
        <v>93</v>
      </c>
      <c r="C2453" s="263" t="s">
        <v>5</v>
      </c>
      <c r="D2453" s="265" t="s">
        <v>1612</v>
      </c>
      <c r="E2453" s="262"/>
      <c r="F2453" s="264">
        <v>23.3</v>
      </c>
      <c r="G2453" s="262"/>
      <c r="H2453" s="262"/>
      <c r="I2453" s="262"/>
      <c r="J2453" s="262"/>
    </row>
    <row r="2454" spans="1:10" ht="27" x14ac:dyDescent="0.3">
      <c r="A2454" s="262"/>
      <c r="B2454" s="266" t="s">
        <v>93</v>
      </c>
      <c r="C2454" s="263" t="s">
        <v>5</v>
      </c>
      <c r="D2454" s="265" t="s">
        <v>1611</v>
      </c>
      <c r="E2454" s="262"/>
      <c r="F2454" s="264">
        <v>113.57</v>
      </c>
      <c r="G2454" s="262"/>
      <c r="H2454" s="262"/>
      <c r="I2454" s="262"/>
      <c r="J2454" s="262"/>
    </row>
    <row r="2455" spans="1:10" x14ac:dyDescent="0.3">
      <c r="A2455" s="256"/>
      <c r="B2455" s="261" t="s">
        <v>93</v>
      </c>
      <c r="C2455" s="260" t="s">
        <v>5</v>
      </c>
      <c r="D2455" s="259" t="s">
        <v>95</v>
      </c>
      <c r="E2455" s="256"/>
      <c r="F2455" s="258">
        <v>309.24599999999998</v>
      </c>
      <c r="G2455" s="256"/>
      <c r="H2455" s="256"/>
      <c r="I2455" s="256"/>
      <c r="J2455" s="256"/>
    </row>
    <row r="2456" spans="1:10" ht="27" x14ac:dyDescent="0.3">
      <c r="A2456" s="255" t="s">
        <v>325</v>
      </c>
      <c r="B2456" s="255" t="s">
        <v>87</v>
      </c>
      <c r="C2456" s="254" t="s">
        <v>604</v>
      </c>
      <c r="D2456" s="250" t="s">
        <v>603</v>
      </c>
      <c r="E2456" s="253" t="s">
        <v>223</v>
      </c>
      <c r="F2456" s="252">
        <v>231.935</v>
      </c>
      <c r="G2456" s="251"/>
      <c r="H2456" s="251"/>
      <c r="I2456" s="251">
        <f t="shared" ref="I2456" si="306">(G2456+H2456)*F2456</f>
        <v>0</v>
      </c>
      <c r="J2456" s="250" t="s">
        <v>91</v>
      </c>
    </row>
    <row r="2457" spans="1:10" ht="15" x14ac:dyDescent="0.3">
      <c r="A2457" s="267"/>
      <c r="B2457" s="271" t="s">
        <v>69</v>
      </c>
      <c r="C2457" s="270" t="s">
        <v>882</v>
      </c>
      <c r="D2457" s="270" t="s">
        <v>881</v>
      </c>
      <c r="E2457" s="267"/>
      <c r="F2457" s="267"/>
      <c r="G2457" s="267"/>
      <c r="H2457" s="267"/>
      <c r="I2457" s="269">
        <f>SUM(I2458:I2461)</f>
        <v>0</v>
      </c>
      <c r="J2457" s="267"/>
    </row>
    <row r="2458" spans="1:10" ht="27" x14ac:dyDescent="0.3">
      <c r="A2458" s="255" t="s">
        <v>226</v>
      </c>
      <c r="B2458" s="255" t="s">
        <v>87</v>
      </c>
      <c r="C2458" s="254" t="s">
        <v>880</v>
      </c>
      <c r="D2458" s="250" t="s">
        <v>1610</v>
      </c>
      <c r="E2458" s="253" t="s">
        <v>169</v>
      </c>
      <c r="F2458" s="252">
        <v>22.317</v>
      </c>
      <c r="G2458" s="251"/>
      <c r="H2458" s="251"/>
      <c r="I2458" s="251">
        <f t="shared" ref="I2458" si="307">(G2458+H2458)*F2458</f>
        <v>0</v>
      </c>
      <c r="J2458" s="250" t="s">
        <v>5</v>
      </c>
    </row>
    <row r="2459" spans="1:10" ht="27" x14ac:dyDescent="0.3">
      <c r="A2459" s="262"/>
      <c r="B2459" s="266" t="s">
        <v>93</v>
      </c>
      <c r="C2459" s="263" t="s">
        <v>5</v>
      </c>
      <c r="D2459" s="265" t="s">
        <v>1609</v>
      </c>
      <c r="E2459" s="262"/>
      <c r="F2459" s="264">
        <v>22.317</v>
      </c>
      <c r="G2459" s="262"/>
      <c r="H2459" s="262"/>
      <c r="I2459" s="262"/>
      <c r="J2459" s="262"/>
    </row>
    <row r="2460" spans="1:10" x14ac:dyDescent="0.3">
      <c r="A2460" s="256"/>
      <c r="B2460" s="261" t="s">
        <v>93</v>
      </c>
      <c r="C2460" s="260" t="s">
        <v>5</v>
      </c>
      <c r="D2460" s="259" t="s">
        <v>95</v>
      </c>
      <c r="E2460" s="256"/>
      <c r="F2460" s="258">
        <v>22.317</v>
      </c>
      <c r="G2460" s="256"/>
      <c r="H2460" s="256"/>
      <c r="I2460" s="256"/>
      <c r="J2460" s="256"/>
    </row>
    <row r="2461" spans="1:10" ht="27" x14ac:dyDescent="0.3">
      <c r="A2461" s="255" t="s">
        <v>490</v>
      </c>
      <c r="B2461" s="255" t="s">
        <v>87</v>
      </c>
      <c r="C2461" s="254" t="s">
        <v>811</v>
      </c>
      <c r="D2461" s="250" t="s">
        <v>810</v>
      </c>
      <c r="E2461" s="253" t="s">
        <v>223</v>
      </c>
      <c r="F2461" s="252">
        <v>390.548</v>
      </c>
      <c r="G2461" s="251"/>
      <c r="H2461" s="251"/>
      <c r="I2461" s="251">
        <f t="shared" ref="I2461" si="308">(G2461+H2461)*F2461</f>
        <v>0</v>
      </c>
      <c r="J2461" s="250" t="s">
        <v>91</v>
      </c>
    </row>
    <row r="2462" spans="1:10" ht="15" x14ac:dyDescent="0.3">
      <c r="A2462" s="267"/>
      <c r="B2462" s="271" t="s">
        <v>69</v>
      </c>
      <c r="C2462" s="270" t="s">
        <v>1373</v>
      </c>
      <c r="D2462" s="270" t="s">
        <v>1372</v>
      </c>
      <c r="E2462" s="267"/>
      <c r="F2462" s="267"/>
      <c r="G2462" s="267"/>
      <c r="H2462" s="267"/>
      <c r="I2462" s="269">
        <f>SUM(I2463:I2466)</f>
        <v>0</v>
      </c>
      <c r="J2462" s="267"/>
    </row>
    <row r="2463" spans="1:10" ht="40.5" x14ac:dyDescent="0.3">
      <c r="A2463" s="255" t="s">
        <v>281</v>
      </c>
      <c r="B2463" s="255" t="s">
        <v>87</v>
      </c>
      <c r="C2463" s="254" t="s">
        <v>1608</v>
      </c>
      <c r="D2463" s="250" t="s">
        <v>1607</v>
      </c>
      <c r="E2463" s="253" t="s">
        <v>169</v>
      </c>
      <c r="F2463" s="252">
        <v>2.2149999999999999</v>
      </c>
      <c r="G2463" s="251"/>
      <c r="H2463" s="251"/>
      <c r="I2463" s="251">
        <f t="shared" ref="I2463" si="309">(G2463+H2463)*F2463</f>
        <v>0</v>
      </c>
      <c r="J2463" s="250" t="s">
        <v>5</v>
      </c>
    </row>
    <row r="2464" spans="1:10" x14ac:dyDescent="0.3">
      <c r="A2464" s="262"/>
      <c r="B2464" s="266" t="s">
        <v>93</v>
      </c>
      <c r="C2464" s="263" t="s">
        <v>5</v>
      </c>
      <c r="D2464" s="265" t="s">
        <v>1606</v>
      </c>
      <c r="E2464" s="262"/>
      <c r="F2464" s="264">
        <v>2.2149999999999999</v>
      </c>
      <c r="G2464" s="262"/>
      <c r="H2464" s="262"/>
      <c r="I2464" s="262"/>
      <c r="J2464" s="262"/>
    </row>
    <row r="2465" spans="1:10" x14ac:dyDescent="0.3">
      <c r="A2465" s="256"/>
      <c r="B2465" s="261" t="s">
        <v>93</v>
      </c>
      <c r="C2465" s="260" t="s">
        <v>5</v>
      </c>
      <c r="D2465" s="259" t="s">
        <v>95</v>
      </c>
      <c r="E2465" s="256"/>
      <c r="F2465" s="258">
        <v>2.2149999999999999</v>
      </c>
      <c r="G2465" s="256"/>
      <c r="H2465" s="256"/>
      <c r="I2465" s="256"/>
      <c r="J2465" s="256"/>
    </row>
    <row r="2466" spans="1:10" ht="27" x14ac:dyDescent="0.3">
      <c r="A2466" s="255" t="s">
        <v>122</v>
      </c>
      <c r="B2466" s="255" t="s">
        <v>87</v>
      </c>
      <c r="C2466" s="254" t="s">
        <v>1356</v>
      </c>
      <c r="D2466" s="250" t="s">
        <v>1355</v>
      </c>
      <c r="E2466" s="253" t="s">
        <v>223</v>
      </c>
      <c r="F2466" s="252">
        <v>26.58</v>
      </c>
      <c r="G2466" s="251"/>
      <c r="H2466" s="251"/>
      <c r="I2466" s="251">
        <f t="shared" ref="I2466" si="310">(G2466+H2466)*F2466</f>
        <v>0</v>
      </c>
      <c r="J2466" s="250" t="s">
        <v>91</v>
      </c>
    </row>
    <row r="2467" spans="1:10" ht="15" x14ac:dyDescent="0.3">
      <c r="A2467" s="267"/>
      <c r="B2467" s="271" t="s">
        <v>69</v>
      </c>
      <c r="C2467" s="270" t="s">
        <v>1605</v>
      </c>
      <c r="D2467" s="270" t="s">
        <v>1604</v>
      </c>
      <c r="E2467" s="267"/>
      <c r="F2467" s="267"/>
      <c r="G2467" s="267"/>
      <c r="H2467" s="267"/>
      <c r="I2467" s="269">
        <f>SUM(I2468:I2471)</f>
        <v>0</v>
      </c>
      <c r="J2467" s="267"/>
    </row>
    <row r="2468" spans="1:10" ht="54" x14ac:dyDescent="0.3">
      <c r="A2468" s="255" t="s">
        <v>299</v>
      </c>
      <c r="B2468" s="255" t="s">
        <v>87</v>
      </c>
      <c r="C2468" s="254" t="s">
        <v>1603</v>
      </c>
      <c r="D2468" s="250" t="s">
        <v>1602</v>
      </c>
      <c r="E2468" s="253" t="s">
        <v>144</v>
      </c>
      <c r="F2468" s="252">
        <v>7.5</v>
      </c>
      <c r="G2468" s="251"/>
      <c r="H2468" s="251"/>
      <c r="I2468" s="251">
        <f t="shared" ref="I2468" si="311">(G2468+H2468)*F2468</f>
        <v>0</v>
      </c>
      <c r="J2468" s="250" t="s">
        <v>5</v>
      </c>
    </row>
    <row r="2469" spans="1:10" x14ac:dyDescent="0.3">
      <c r="A2469" s="262"/>
      <c r="B2469" s="266" t="s">
        <v>93</v>
      </c>
      <c r="C2469" s="263" t="s">
        <v>5</v>
      </c>
      <c r="D2469" s="265" t="s">
        <v>1601</v>
      </c>
      <c r="E2469" s="262"/>
      <c r="F2469" s="264">
        <v>7.5</v>
      </c>
      <c r="G2469" s="262"/>
      <c r="H2469" s="262"/>
      <c r="I2469" s="262"/>
      <c r="J2469" s="262"/>
    </row>
    <row r="2470" spans="1:10" x14ac:dyDescent="0.3">
      <c r="A2470" s="256"/>
      <c r="B2470" s="261" t="s">
        <v>93</v>
      </c>
      <c r="C2470" s="260" t="s">
        <v>5</v>
      </c>
      <c r="D2470" s="259" t="s">
        <v>95</v>
      </c>
      <c r="E2470" s="256"/>
      <c r="F2470" s="258">
        <v>7.5</v>
      </c>
      <c r="G2470" s="256"/>
      <c r="H2470" s="256"/>
      <c r="I2470" s="256"/>
      <c r="J2470" s="256"/>
    </row>
    <row r="2471" spans="1:10" ht="27" x14ac:dyDescent="0.3">
      <c r="A2471" s="255" t="s">
        <v>483</v>
      </c>
      <c r="B2471" s="255" t="s">
        <v>87</v>
      </c>
      <c r="C2471" s="254" t="s">
        <v>1600</v>
      </c>
      <c r="D2471" s="250" t="s">
        <v>1599</v>
      </c>
      <c r="E2471" s="253" t="s">
        <v>223</v>
      </c>
      <c r="F2471" s="252">
        <v>33.75</v>
      </c>
      <c r="G2471" s="251"/>
      <c r="H2471" s="251"/>
      <c r="I2471" s="251">
        <f t="shared" ref="I2471" si="312">(G2471+H2471)*F2471</f>
        <v>0</v>
      </c>
      <c r="J2471" s="250" t="s">
        <v>91</v>
      </c>
    </row>
    <row r="2472" spans="1:10" ht="24.6" customHeight="1" x14ac:dyDescent="0.3">
      <c r="A2472" s="152" t="s">
        <v>3272</v>
      </c>
      <c r="B2472" s="290"/>
      <c r="C2472" s="290"/>
      <c r="D2472" s="290"/>
      <c r="E2472" s="290"/>
      <c r="F2472" s="290"/>
      <c r="G2472" s="290"/>
      <c r="I2472" s="297">
        <f>I2473</f>
        <v>0</v>
      </c>
    </row>
    <row r="2473" spans="1:10" ht="18" x14ac:dyDescent="0.35">
      <c r="A2473" s="141"/>
      <c r="B2473" s="142" t="s">
        <v>69</v>
      </c>
      <c r="C2473" s="147" t="s">
        <v>84</v>
      </c>
      <c r="D2473" s="147" t="s">
        <v>85</v>
      </c>
      <c r="E2473" s="141"/>
      <c r="F2473" s="141"/>
      <c r="G2473" s="141"/>
      <c r="H2473" s="141"/>
      <c r="I2473" s="146">
        <f>I2474+I2486+I2493+I2497+I2528+I2532+I2547+I2551</f>
        <v>0</v>
      </c>
      <c r="J2473" s="141"/>
    </row>
    <row r="2474" spans="1:10" ht="15" x14ac:dyDescent="0.3">
      <c r="A2474" s="141"/>
      <c r="B2474" s="145" t="s">
        <v>69</v>
      </c>
      <c r="C2474" s="144" t="s">
        <v>74</v>
      </c>
      <c r="D2474" s="144" t="s">
        <v>86</v>
      </c>
      <c r="E2474" s="141"/>
      <c r="F2474" s="141"/>
      <c r="G2474" s="141"/>
      <c r="H2474" s="141"/>
      <c r="I2474" s="143">
        <f>SUM(I2475:I2485)</f>
        <v>0</v>
      </c>
      <c r="J2474" s="141"/>
    </row>
    <row r="2475" spans="1:10" ht="27" x14ac:dyDescent="0.3">
      <c r="A2475" s="115" t="s">
        <v>74</v>
      </c>
      <c r="B2475" s="115" t="s">
        <v>87</v>
      </c>
      <c r="C2475" s="114" t="s">
        <v>1895</v>
      </c>
      <c r="D2475" s="110" t="s">
        <v>1894</v>
      </c>
      <c r="E2475" s="113" t="s">
        <v>227</v>
      </c>
      <c r="F2475" s="112">
        <v>1</v>
      </c>
      <c r="G2475" s="111"/>
      <c r="H2475" s="111"/>
      <c r="I2475" s="251">
        <f t="shared" ref="I2475:I2476" si="313">(G2475+H2475)*F2475</f>
        <v>0</v>
      </c>
      <c r="J2475" s="110" t="s">
        <v>91</v>
      </c>
    </row>
    <row r="2476" spans="1:10" ht="27" x14ac:dyDescent="0.3">
      <c r="A2476" s="115" t="s">
        <v>187</v>
      </c>
      <c r="B2476" s="115" t="s">
        <v>87</v>
      </c>
      <c r="C2476" s="114" t="s">
        <v>1893</v>
      </c>
      <c r="D2476" s="110" t="s">
        <v>1892</v>
      </c>
      <c r="E2476" s="113" t="s">
        <v>169</v>
      </c>
      <c r="F2476" s="112">
        <v>17.899999999999999</v>
      </c>
      <c r="G2476" s="111"/>
      <c r="H2476" s="111"/>
      <c r="I2476" s="251">
        <f t="shared" si="313"/>
        <v>0</v>
      </c>
      <c r="J2476" s="110" t="s">
        <v>91</v>
      </c>
    </row>
    <row r="2477" spans="1:10" x14ac:dyDescent="0.3">
      <c r="A2477" s="122"/>
      <c r="B2477" s="126" t="s">
        <v>93</v>
      </c>
      <c r="C2477" s="123" t="s">
        <v>5</v>
      </c>
      <c r="D2477" s="125" t="s">
        <v>1891</v>
      </c>
      <c r="E2477" s="122"/>
      <c r="F2477" s="124">
        <v>17.899999999999999</v>
      </c>
      <c r="G2477" s="122"/>
      <c r="H2477" s="122"/>
      <c r="I2477" s="122"/>
      <c r="J2477" s="122"/>
    </row>
    <row r="2478" spans="1:10" x14ac:dyDescent="0.3">
      <c r="A2478" s="116"/>
      <c r="B2478" s="121" t="s">
        <v>93</v>
      </c>
      <c r="C2478" s="120" t="s">
        <v>5</v>
      </c>
      <c r="D2478" s="119" t="s">
        <v>95</v>
      </c>
      <c r="E2478" s="116"/>
      <c r="F2478" s="118">
        <v>17.899999999999999</v>
      </c>
      <c r="G2478" s="116"/>
      <c r="H2478" s="116"/>
      <c r="I2478" s="116"/>
      <c r="J2478" s="116"/>
    </row>
    <row r="2479" spans="1:10" ht="27" x14ac:dyDescent="0.3">
      <c r="A2479" s="115" t="s">
        <v>190</v>
      </c>
      <c r="B2479" s="115" t="s">
        <v>87</v>
      </c>
      <c r="C2479" s="114" t="s">
        <v>1890</v>
      </c>
      <c r="D2479" s="110" t="s">
        <v>1889</v>
      </c>
      <c r="E2479" s="113" t="s">
        <v>169</v>
      </c>
      <c r="F2479" s="112">
        <v>7.6</v>
      </c>
      <c r="G2479" s="111"/>
      <c r="H2479" s="111"/>
      <c r="I2479" s="251">
        <f t="shared" ref="I2479" si="314">(G2479+H2479)*F2479</f>
        <v>0</v>
      </c>
      <c r="J2479" s="110" t="s">
        <v>91</v>
      </c>
    </row>
    <row r="2480" spans="1:10" x14ac:dyDescent="0.3">
      <c r="A2480" s="122"/>
      <c r="B2480" s="126" t="s">
        <v>93</v>
      </c>
      <c r="C2480" s="123" t="s">
        <v>5</v>
      </c>
      <c r="D2480" s="125" t="s">
        <v>1888</v>
      </c>
      <c r="E2480" s="122"/>
      <c r="F2480" s="124">
        <v>7.6</v>
      </c>
      <c r="G2480" s="122"/>
      <c r="H2480" s="122"/>
      <c r="I2480" s="122"/>
      <c r="J2480" s="122"/>
    </row>
    <row r="2481" spans="1:10" x14ac:dyDescent="0.3">
      <c r="A2481" s="116"/>
      <c r="B2481" s="121" t="s">
        <v>93</v>
      </c>
      <c r="C2481" s="120" t="s">
        <v>5</v>
      </c>
      <c r="D2481" s="119" t="s">
        <v>95</v>
      </c>
      <c r="E2481" s="116"/>
      <c r="F2481" s="118">
        <v>7.6</v>
      </c>
      <c r="G2481" s="116"/>
      <c r="H2481" s="116"/>
      <c r="I2481" s="116"/>
      <c r="J2481" s="116"/>
    </row>
    <row r="2482" spans="1:10" ht="27" x14ac:dyDescent="0.3">
      <c r="A2482" s="115" t="s">
        <v>219</v>
      </c>
      <c r="B2482" s="115" t="s">
        <v>87</v>
      </c>
      <c r="C2482" s="114" t="s">
        <v>1887</v>
      </c>
      <c r="D2482" s="110" t="s">
        <v>1886</v>
      </c>
      <c r="E2482" s="113" t="s">
        <v>144</v>
      </c>
      <c r="F2482" s="112">
        <v>14</v>
      </c>
      <c r="G2482" s="111"/>
      <c r="H2482" s="111"/>
      <c r="I2482" s="251">
        <f t="shared" ref="I2482" si="315">(G2482+H2482)*F2482</f>
        <v>0</v>
      </c>
      <c r="J2482" s="110" t="s">
        <v>91</v>
      </c>
    </row>
    <row r="2483" spans="1:10" x14ac:dyDescent="0.3">
      <c r="A2483" s="122"/>
      <c r="B2483" s="126" t="s">
        <v>93</v>
      </c>
      <c r="C2483" s="123" t="s">
        <v>5</v>
      </c>
      <c r="D2483" s="125" t="s">
        <v>149</v>
      </c>
      <c r="E2483" s="122"/>
      <c r="F2483" s="124">
        <v>14</v>
      </c>
      <c r="G2483" s="122"/>
      <c r="H2483" s="122"/>
      <c r="I2483" s="122"/>
      <c r="J2483" s="122"/>
    </row>
    <row r="2484" spans="1:10" x14ac:dyDescent="0.3">
      <c r="A2484" s="116"/>
      <c r="B2484" s="121" t="s">
        <v>93</v>
      </c>
      <c r="C2484" s="120" t="s">
        <v>5</v>
      </c>
      <c r="D2484" s="119" t="s">
        <v>95</v>
      </c>
      <c r="E2484" s="116"/>
      <c r="F2484" s="118">
        <v>14</v>
      </c>
      <c r="G2484" s="116"/>
      <c r="H2484" s="116"/>
      <c r="I2484" s="116"/>
      <c r="J2484" s="116"/>
    </row>
    <row r="2485" spans="1:10" ht="40.5" x14ac:dyDescent="0.3">
      <c r="A2485" s="115" t="s">
        <v>149</v>
      </c>
      <c r="B2485" s="115" t="s">
        <v>87</v>
      </c>
      <c r="C2485" s="114" t="s">
        <v>1885</v>
      </c>
      <c r="D2485" s="110" t="s">
        <v>1884</v>
      </c>
      <c r="E2485" s="113" t="s">
        <v>169</v>
      </c>
      <c r="F2485" s="112">
        <v>60</v>
      </c>
      <c r="G2485" s="111"/>
      <c r="H2485" s="111"/>
      <c r="I2485" s="251">
        <f t="shared" ref="I2485:I2487" si="316">(G2485+H2485)*F2485</f>
        <v>0</v>
      </c>
      <c r="J2485" s="110" t="s">
        <v>5</v>
      </c>
    </row>
    <row r="2486" spans="1:10" ht="15" x14ac:dyDescent="0.3">
      <c r="A2486" s="141"/>
      <c r="B2486" s="145" t="s">
        <v>69</v>
      </c>
      <c r="C2486" s="144" t="s">
        <v>371</v>
      </c>
      <c r="D2486" s="144" t="s">
        <v>499</v>
      </c>
      <c r="E2486" s="141"/>
      <c r="F2486" s="141"/>
      <c r="G2486" s="141"/>
      <c r="H2486" s="141"/>
      <c r="I2486" s="143">
        <f>SUM(I2487:I2491)</f>
        <v>0</v>
      </c>
      <c r="J2486" s="141"/>
    </row>
    <row r="2487" spans="1:10" ht="27" x14ac:dyDescent="0.3">
      <c r="A2487" s="115" t="s">
        <v>166</v>
      </c>
      <c r="B2487" s="115" t="s">
        <v>87</v>
      </c>
      <c r="C2487" s="114" t="s">
        <v>1883</v>
      </c>
      <c r="D2487" s="110" t="s">
        <v>1882</v>
      </c>
      <c r="E2487" s="113" t="s">
        <v>144</v>
      </c>
      <c r="F2487" s="112">
        <v>9</v>
      </c>
      <c r="G2487" s="111"/>
      <c r="H2487" s="111"/>
      <c r="I2487" s="251">
        <f t="shared" si="316"/>
        <v>0</v>
      </c>
      <c r="J2487" s="110" t="s">
        <v>5</v>
      </c>
    </row>
    <row r="2488" spans="1:10" x14ac:dyDescent="0.3">
      <c r="A2488" s="122"/>
      <c r="B2488" s="126" t="s">
        <v>93</v>
      </c>
      <c r="C2488" s="123" t="s">
        <v>5</v>
      </c>
      <c r="D2488" s="125" t="s">
        <v>308</v>
      </c>
      <c r="E2488" s="122"/>
      <c r="F2488" s="124">
        <v>9</v>
      </c>
      <c r="G2488" s="122"/>
      <c r="H2488" s="122"/>
      <c r="I2488" s="122"/>
      <c r="J2488" s="122"/>
    </row>
    <row r="2489" spans="1:10" x14ac:dyDescent="0.3">
      <c r="A2489" s="116"/>
      <c r="B2489" s="121" t="s">
        <v>93</v>
      </c>
      <c r="C2489" s="120" t="s">
        <v>5</v>
      </c>
      <c r="D2489" s="119" t="s">
        <v>95</v>
      </c>
      <c r="E2489" s="116"/>
      <c r="F2489" s="118">
        <v>9</v>
      </c>
      <c r="G2489" s="116"/>
      <c r="H2489" s="116"/>
      <c r="I2489" s="116"/>
      <c r="J2489" s="116"/>
    </row>
    <row r="2490" spans="1:10" ht="27" x14ac:dyDescent="0.3">
      <c r="A2490" s="115" t="s">
        <v>212</v>
      </c>
      <c r="B2490" s="115" t="s">
        <v>87</v>
      </c>
      <c r="C2490" s="114" t="s">
        <v>1881</v>
      </c>
      <c r="D2490" s="110" t="s">
        <v>1880</v>
      </c>
      <c r="E2490" s="113" t="s">
        <v>144</v>
      </c>
      <c r="F2490" s="112">
        <v>22</v>
      </c>
      <c r="G2490" s="111"/>
      <c r="H2490" s="111"/>
      <c r="I2490" s="251">
        <f t="shared" ref="I2490" si="317">(G2490+H2490)*F2490</f>
        <v>0</v>
      </c>
      <c r="J2490" s="110" t="s">
        <v>5</v>
      </c>
    </row>
    <row r="2491" spans="1:10" x14ac:dyDescent="0.3">
      <c r="A2491" s="122"/>
      <c r="B2491" s="126" t="s">
        <v>93</v>
      </c>
      <c r="C2491" s="123" t="s">
        <v>5</v>
      </c>
      <c r="D2491" s="125" t="s">
        <v>203</v>
      </c>
      <c r="E2491" s="122"/>
      <c r="F2491" s="124">
        <v>22</v>
      </c>
      <c r="G2491" s="122"/>
      <c r="H2491" s="122"/>
      <c r="I2491" s="122"/>
      <c r="J2491" s="122"/>
    </row>
    <row r="2492" spans="1:10" x14ac:dyDescent="0.3">
      <c r="A2492" s="116"/>
      <c r="B2492" s="126" t="s">
        <v>93</v>
      </c>
      <c r="C2492" s="117" t="s">
        <v>5</v>
      </c>
      <c r="D2492" s="137" t="s">
        <v>95</v>
      </c>
      <c r="E2492" s="116"/>
      <c r="F2492" s="136">
        <v>22</v>
      </c>
      <c r="G2492" s="116"/>
      <c r="H2492" s="116"/>
      <c r="I2492" s="116"/>
      <c r="J2492" s="116"/>
    </row>
    <row r="2493" spans="1:10" ht="15" x14ac:dyDescent="0.3">
      <c r="A2493" s="141"/>
      <c r="B2493" s="145" t="s">
        <v>69</v>
      </c>
      <c r="C2493" s="144" t="s">
        <v>92</v>
      </c>
      <c r="D2493" s="144" t="s">
        <v>380</v>
      </c>
      <c r="E2493" s="141"/>
      <c r="F2493" s="141"/>
      <c r="G2493" s="141"/>
      <c r="H2493" s="141"/>
      <c r="I2493" s="143">
        <f>SUM(I2494)</f>
        <v>0</v>
      </c>
      <c r="J2493" s="141"/>
    </row>
    <row r="2494" spans="1:10" ht="27" x14ac:dyDescent="0.3">
      <c r="A2494" s="115" t="s">
        <v>136</v>
      </c>
      <c r="B2494" s="115" t="s">
        <v>87</v>
      </c>
      <c r="C2494" s="114" t="s">
        <v>1879</v>
      </c>
      <c r="D2494" s="110" t="s">
        <v>1878</v>
      </c>
      <c r="E2494" s="113" t="s">
        <v>169</v>
      </c>
      <c r="F2494" s="112">
        <v>236</v>
      </c>
      <c r="G2494" s="111"/>
      <c r="H2494" s="111"/>
      <c r="I2494" s="251">
        <f t="shared" ref="I2494" si="318">(G2494+H2494)*F2494</f>
        <v>0</v>
      </c>
      <c r="J2494" s="110" t="s">
        <v>91</v>
      </c>
    </row>
    <row r="2495" spans="1:10" x14ac:dyDescent="0.3">
      <c r="A2495" s="122"/>
      <c r="B2495" s="126" t="s">
        <v>93</v>
      </c>
      <c r="C2495" s="123" t="s">
        <v>5</v>
      </c>
      <c r="D2495" s="125" t="s">
        <v>1877</v>
      </c>
      <c r="E2495" s="122"/>
      <c r="F2495" s="124">
        <v>236</v>
      </c>
      <c r="G2495" s="122"/>
      <c r="H2495" s="122"/>
      <c r="I2495" s="122"/>
      <c r="J2495" s="122"/>
    </row>
    <row r="2496" spans="1:10" x14ac:dyDescent="0.3">
      <c r="A2496" s="116"/>
      <c r="B2496" s="126" t="s">
        <v>93</v>
      </c>
      <c r="C2496" s="117" t="s">
        <v>5</v>
      </c>
      <c r="D2496" s="137" t="s">
        <v>95</v>
      </c>
      <c r="E2496" s="116"/>
      <c r="F2496" s="136">
        <v>236</v>
      </c>
      <c r="G2496" s="116"/>
      <c r="H2496" s="116"/>
      <c r="I2496" s="116"/>
      <c r="J2496" s="116"/>
    </row>
    <row r="2497" spans="1:10" ht="15" x14ac:dyDescent="0.3">
      <c r="A2497" s="141"/>
      <c r="B2497" s="145" t="s">
        <v>69</v>
      </c>
      <c r="C2497" s="144" t="s">
        <v>251</v>
      </c>
      <c r="D2497" s="144" t="s">
        <v>1876</v>
      </c>
      <c r="E2497" s="141"/>
      <c r="F2497" s="141"/>
      <c r="G2497" s="141"/>
      <c r="H2497" s="141"/>
      <c r="I2497" s="143">
        <f>SUM(I2498:I2525)</f>
        <v>0</v>
      </c>
      <c r="J2497" s="141"/>
    </row>
    <row r="2498" spans="1:10" ht="27" x14ac:dyDescent="0.3">
      <c r="A2498" s="115" t="s">
        <v>308</v>
      </c>
      <c r="B2498" s="115" t="s">
        <v>87</v>
      </c>
      <c r="C2498" s="114" t="s">
        <v>1875</v>
      </c>
      <c r="D2498" s="110" t="s">
        <v>1874</v>
      </c>
      <c r="E2498" s="113" t="s">
        <v>169</v>
      </c>
      <c r="F2498" s="112">
        <v>398</v>
      </c>
      <c r="G2498" s="111"/>
      <c r="H2498" s="111"/>
      <c r="I2498" s="251">
        <f t="shared" ref="I2498" si="319">(G2498+H2498)*F2498</f>
        <v>0</v>
      </c>
      <c r="J2498" s="110" t="s">
        <v>91</v>
      </c>
    </row>
    <row r="2499" spans="1:10" x14ac:dyDescent="0.3">
      <c r="A2499" s="122"/>
      <c r="B2499" s="126" t="s">
        <v>93</v>
      </c>
      <c r="C2499" s="123" t="s">
        <v>5</v>
      </c>
      <c r="D2499" s="125" t="s">
        <v>1873</v>
      </c>
      <c r="E2499" s="122"/>
      <c r="F2499" s="124">
        <v>398</v>
      </c>
      <c r="G2499" s="122"/>
      <c r="H2499" s="122"/>
      <c r="I2499" s="122"/>
      <c r="J2499" s="122"/>
    </row>
    <row r="2500" spans="1:10" x14ac:dyDescent="0.3">
      <c r="A2500" s="116"/>
      <c r="B2500" s="121" t="s">
        <v>93</v>
      </c>
      <c r="C2500" s="120" t="s">
        <v>5</v>
      </c>
      <c r="D2500" s="119" t="s">
        <v>95</v>
      </c>
      <c r="E2500" s="116"/>
      <c r="F2500" s="118">
        <v>398</v>
      </c>
      <c r="G2500" s="116"/>
      <c r="H2500" s="116"/>
      <c r="I2500" s="116"/>
      <c r="J2500" s="116"/>
    </row>
    <row r="2501" spans="1:10" ht="27" x14ac:dyDescent="0.3">
      <c r="A2501" s="115" t="s">
        <v>251</v>
      </c>
      <c r="B2501" s="115" t="s">
        <v>87</v>
      </c>
      <c r="C2501" s="114" t="s">
        <v>1872</v>
      </c>
      <c r="D2501" s="110" t="s">
        <v>1871</v>
      </c>
      <c r="E2501" s="113" t="s">
        <v>169</v>
      </c>
      <c r="F2501" s="112">
        <v>131.4</v>
      </c>
      <c r="G2501" s="111"/>
      <c r="H2501" s="111"/>
      <c r="I2501" s="251">
        <f t="shared" ref="I2501" si="320">(G2501+H2501)*F2501</f>
        <v>0</v>
      </c>
      <c r="J2501" s="110" t="s">
        <v>91</v>
      </c>
    </row>
    <row r="2502" spans="1:10" x14ac:dyDescent="0.3">
      <c r="A2502" s="122"/>
      <c r="B2502" s="126" t="s">
        <v>93</v>
      </c>
      <c r="C2502" s="123" t="s">
        <v>5</v>
      </c>
      <c r="D2502" s="125" t="s">
        <v>1866</v>
      </c>
      <c r="E2502" s="122"/>
      <c r="F2502" s="124">
        <v>131.4</v>
      </c>
      <c r="G2502" s="122"/>
      <c r="H2502" s="122"/>
      <c r="I2502" s="122"/>
      <c r="J2502" s="122"/>
    </row>
    <row r="2503" spans="1:10" x14ac:dyDescent="0.3">
      <c r="A2503" s="116"/>
      <c r="B2503" s="121" t="s">
        <v>93</v>
      </c>
      <c r="C2503" s="120" t="s">
        <v>5</v>
      </c>
      <c r="D2503" s="119" t="s">
        <v>95</v>
      </c>
      <c r="E2503" s="116"/>
      <c r="F2503" s="118">
        <v>131.4</v>
      </c>
      <c r="G2503" s="116"/>
      <c r="H2503" s="116"/>
      <c r="I2503" s="116"/>
      <c r="J2503" s="116"/>
    </row>
    <row r="2504" spans="1:10" ht="27" x14ac:dyDescent="0.3">
      <c r="A2504" s="115" t="s">
        <v>371</v>
      </c>
      <c r="B2504" s="115" t="s">
        <v>87</v>
      </c>
      <c r="C2504" s="114" t="s">
        <v>1870</v>
      </c>
      <c r="D2504" s="110" t="s">
        <v>1869</v>
      </c>
      <c r="E2504" s="113" t="s">
        <v>169</v>
      </c>
      <c r="F2504" s="112">
        <v>131.4</v>
      </c>
      <c r="G2504" s="111"/>
      <c r="H2504" s="111"/>
      <c r="I2504" s="251">
        <f t="shared" ref="I2504" si="321">(G2504+H2504)*F2504</f>
        <v>0</v>
      </c>
      <c r="J2504" s="110" t="s">
        <v>91</v>
      </c>
    </row>
    <row r="2505" spans="1:10" x14ac:dyDescent="0.3">
      <c r="A2505" s="122"/>
      <c r="B2505" s="126" t="s">
        <v>93</v>
      </c>
      <c r="C2505" s="123" t="s">
        <v>5</v>
      </c>
      <c r="D2505" s="125" t="s">
        <v>1866</v>
      </c>
      <c r="E2505" s="122"/>
      <c r="F2505" s="124">
        <v>131.4</v>
      </c>
      <c r="G2505" s="122"/>
      <c r="H2505" s="122"/>
      <c r="I2505" s="122"/>
      <c r="J2505" s="122"/>
    </row>
    <row r="2506" spans="1:10" x14ac:dyDescent="0.3">
      <c r="A2506" s="116"/>
      <c r="B2506" s="121" t="s">
        <v>93</v>
      </c>
      <c r="C2506" s="120" t="s">
        <v>5</v>
      </c>
      <c r="D2506" s="119" t="s">
        <v>95</v>
      </c>
      <c r="E2506" s="116"/>
      <c r="F2506" s="118">
        <v>131.4</v>
      </c>
      <c r="G2506" s="116"/>
      <c r="H2506" s="116"/>
      <c r="I2506" s="116"/>
      <c r="J2506" s="116"/>
    </row>
    <row r="2507" spans="1:10" ht="27" x14ac:dyDescent="0.3">
      <c r="A2507" s="115" t="s">
        <v>75</v>
      </c>
      <c r="B2507" s="115" t="s">
        <v>87</v>
      </c>
      <c r="C2507" s="114" t="s">
        <v>1868</v>
      </c>
      <c r="D2507" s="110" t="s">
        <v>1867</v>
      </c>
      <c r="E2507" s="113" t="s">
        <v>169</v>
      </c>
      <c r="F2507" s="112">
        <v>131.4</v>
      </c>
      <c r="G2507" s="111"/>
      <c r="H2507" s="111"/>
      <c r="I2507" s="251">
        <f t="shared" ref="I2507" si="322">(G2507+H2507)*F2507</f>
        <v>0</v>
      </c>
      <c r="J2507" s="110" t="s">
        <v>5</v>
      </c>
    </row>
    <row r="2508" spans="1:10" x14ac:dyDescent="0.3">
      <c r="A2508" s="122"/>
      <c r="B2508" s="126" t="s">
        <v>93</v>
      </c>
      <c r="C2508" s="123" t="s">
        <v>5</v>
      </c>
      <c r="D2508" s="125" t="s">
        <v>1866</v>
      </c>
      <c r="E2508" s="122"/>
      <c r="F2508" s="124">
        <v>131.4</v>
      </c>
      <c r="G2508" s="122"/>
      <c r="H2508" s="122"/>
      <c r="I2508" s="122"/>
      <c r="J2508" s="122"/>
    </row>
    <row r="2509" spans="1:10" x14ac:dyDescent="0.3">
      <c r="A2509" s="116"/>
      <c r="B2509" s="121" t="s">
        <v>93</v>
      </c>
      <c r="C2509" s="120" t="s">
        <v>5</v>
      </c>
      <c r="D2509" s="119" t="s">
        <v>95</v>
      </c>
      <c r="E2509" s="116"/>
      <c r="F2509" s="118">
        <v>131.4</v>
      </c>
      <c r="G2509" s="116"/>
      <c r="H2509" s="116"/>
      <c r="I2509" s="116"/>
      <c r="J2509" s="116"/>
    </row>
    <row r="2510" spans="1:10" ht="27" x14ac:dyDescent="0.3">
      <c r="A2510" s="115" t="s">
        <v>96</v>
      </c>
      <c r="B2510" s="115" t="s">
        <v>87</v>
      </c>
      <c r="C2510" s="114" t="s">
        <v>1865</v>
      </c>
      <c r="D2510" s="110" t="s">
        <v>1864</v>
      </c>
      <c r="E2510" s="113" t="s">
        <v>169</v>
      </c>
      <c r="F2510" s="112">
        <v>71</v>
      </c>
      <c r="G2510" s="111"/>
      <c r="H2510" s="111"/>
      <c r="I2510" s="251">
        <f t="shared" ref="I2510" si="323">(G2510+H2510)*F2510</f>
        <v>0</v>
      </c>
      <c r="J2510" s="110" t="s">
        <v>91</v>
      </c>
    </row>
    <row r="2511" spans="1:10" x14ac:dyDescent="0.3">
      <c r="A2511" s="122"/>
      <c r="B2511" s="126" t="s">
        <v>93</v>
      </c>
      <c r="C2511" s="123" t="s">
        <v>5</v>
      </c>
      <c r="D2511" s="125" t="s">
        <v>827</v>
      </c>
      <c r="E2511" s="122"/>
      <c r="F2511" s="124">
        <v>71</v>
      </c>
      <c r="G2511" s="122"/>
      <c r="H2511" s="122"/>
      <c r="I2511" s="122"/>
      <c r="J2511" s="122"/>
    </row>
    <row r="2512" spans="1:10" x14ac:dyDescent="0.3">
      <c r="A2512" s="116"/>
      <c r="B2512" s="121" t="s">
        <v>93</v>
      </c>
      <c r="C2512" s="120" t="s">
        <v>5</v>
      </c>
      <c r="D2512" s="119" t="s">
        <v>95</v>
      </c>
      <c r="E2512" s="116"/>
      <c r="F2512" s="118">
        <v>71</v>
      </c>
      <c r="G2512" s="116"/>
      <c r="H2512" s="116"/>
      <c r="I2512" s="116"/>
      <c r="J2512" s="116"/>
    </row>
    <row r="2513" spans="1:10" ht="27" x14ac:dyDescent="0.3">
      <c r="A2513" s="133" t="s">
        <v>175</v>
      </c>
      <c r="B2513" s="133" t="s">
        <v>150</v>
      </c>
      <c r="C2513" s="132" t="s">
        <v>1863</v>
      </c>
      <c r="D2513" s="127" t="s">
        <v>1862</v>
      </c>
      <c r="E2513" s="131" t="s">
        <v>169</v>
      </c>
      <c r="F2513" s="130">
        <v>78.099999999999994</v>
      </c>
      <c r="G2513" s="128"/>
      <c r="H2513" s="129"/>
      <c r="I2513" s="128">
        <f t="shared" ref="I2513" si="324">(G2513+H2513)*F2513</f>
        <v>0</v>
      </c>
      <c r="J2513" s="127" t="s">
        <v>91</v>
      </c>
    </row>
    <row r="2514" spans="1:10" x14ac:dyDescent="0.3">
      <c r="A2514" s="122"/>
      <c r="B2514" s="126" t="s">
        <v>93</v>
      </c>
      <c r="C2514" s="123" t="s">
        <v>5</v>
      </c>
      <c r="D2514" s="125" t="s">
        <v>1861</v>
      </c>
      <c r="E2514" s="122"/>
      <c r="F2514" s="124">
        <v>78.099999999999994</v>
      </c>
      <c r="G2514" s="122"/>
      <c r="H2514" s="122"/>
      <c r="I2514" s="122"/>
      <c r="J2514" s="122"/>
    </row>
    <row r="2515" spans="1:10" x14ac:dyDescent="0.3">
      <c r="A2515" s="116"/>
      <c r="B2515" s="121" t="s">
        <v>93</v>
      </c>
      <c r="C2515" s="120" t="s">
        <v>5</v>
      </c>
      <c r="D2515" s="119" t="s">
        <v>95</v>
      </c>
      <c r="E2515" s="116"/>
      <c r="F2515" s="118">
        <v>78.099999999999994</v>
      </c>
      <c r="G2515" s="116"/>
      <c r="H2515" s="116"/>
      <c r="I2515" s="116"/>
      <c r="J2515" s="116"/>
    </row>
    <row r="2516" spans="1:10" ht="27" x14ac:dyDescent="0.3">
      <c r="A2516" s="115" t="s">
        <v>179</v>
      </c>
      <c r="B2516" s="115" t="s">
        <v>87</v>
      </c>
      <c r="C2516" s="114" t="s">
        <v>1860</v>
      </c>
      <c r="D2516" s="110" t="s">
        <v>1859</v>
      </c>
      <c r="E2516" s="113" t="s">
        <v>169</v>
      </c>
      <c r="F2516" s="112">
        <v>3</v>
      </c>
      <c r="G2516" s="111"/>
      <c r="H2516" s="111"/>
      <c r="I2516" s="251">
        <f t="shared" ref="I2516" si="325">(G2516+H2516)*F2516</f>
        <v>0</v>
      </c>
      <c r="J2516" s="110" t="s">
        <v>91</v>
      </c>
    </row>
    <row r="2517" spans="1:10" x14ac:dyDescent="0.3">
      <c r="A2517" s="122"/>
      <c r="B2517" s="126" t="s">
        <v>93</v>
      </c>
      <c r="C2517" s="123" t="s">
        <v>5</v>
      </c>
      <c r="D2517" s="125" t="s">
        <v>371</v>
      </c>
      <c r="E2517" s="122"/>
      <c r="F2517" s="124">
        <v>3</v>
      </c>
      <c r="G2517" s="122"/>
      <c r="H2517" s="122"/>
      <c r="I2517" s="122"/>
      <c r="J2517" s="122"/>
    </row>
    <row r="2518" spans="1:10" x14ac:dyDescent="0.3">
      <c r="A2518" s="116"/>
      <c r="B2518" s="121" t="s">
        <v>93</v>
      </c>
      <c r="C2518" s="120" t="s">
        <v>5</v>
      </c>
      <c r="D2518" s="119" t="s">
        <v>95</v>
      </c>
      <c r="E2518" s="116"/>
      <c r="F2518" s="118">
        <v>3</v>
      </c>
      <c r="G2518" s="116"/>
      <c r="H2518" s="116"/>
      <c r="I2518" s="128"/>
      <c r="J2518" s="116"/>
    </row>
    <row r="2519" spans="1:10" x14ac:dyDescent="0.3">
      <c r="A2519" s="133" t="s">
        <v>141</v>
      </c>
      <c r="B2519" s="133" t="s">
        <v>150</v>
      </c>
      <c r="C2519" s="132" t="s">
        <v>1858</v>
      </c>
      <c r="D2519" s="127" t="s">
        <v>1857</v>
      </c>
      <c r="E2519" s="131" t="s">
        <v>169</v>
      </c>
      <c r="F2519" s="130">
        <v>3.3</v>
      </c>
      <c r="G2519" s="128"/>
      <c r="H2519" s="129"/>
      <c r="I2519" s="128">
        <f t="shared" ref="I2519:I2522" si="326">(G2519+H2519)*F2519</f>
        <v>0</v>
      </c>
      <c r="J2519" s="127" t="s">
        <v>5</v>
      </c>
    </row>
    <row r="2520" spans="1:10" x14ac:dyDescent="0.3">
      <c r="A2520" s="122"/>
      <c r="B2520" s="126" t="s">
        <v>93</v>
      </c>
      <c r="C2520" s="123" t="s">
        <v>5</v>
      </c>
      <c r="D2520" s="125" t="s">
        <v>1856</v>
      </c>
      <c r="E2520" s="122"/>
      <c r="F2520" s="124">
        <v>3.3</v>
      </c>
      <c r="G2520" s="122"/>
      <c r="H2520" s="122"/>
      <c r="I2520" s="251"/>
      <c r="J2520" s="122"/>
    </row>
    <row r="2521" spans="1:10" x14ac:dyDescent="0.3">
      <c r="A2521" s="116"/>
      <c r="B2521" s="121" t="s">
        <v>93</v>
      </c>
      <c r="C2521" s="120" t="s">
        <v>5</v>
      </c>
      <c r="D2521" s="119" t="s">
        <v>95</v>
      </c>
      <c r="E2521" s="116"/>
      <c r="F2521" s="118">
        <v>3.3</v>
      </c>
      <c r="G2521" s="116"/>
      <c r="H2521" s="116"/>
      <c r="I2521" s="116"/>
      <c r="J2521" s="116"/>
    </row>
    <row r="2522" spans="1:10" ht="27" x14ac:dyDescent="0.3">
      <c r="A2522" s="115" t="s">
        <v>247</v>
      </c>
      <c r="B2522" s="115" t="s">
        <v>87</v>
      </c>
      <c r="C2522" s="114" t="s">
        <v>1855</v>
      </c>
      <c r="D2522" s="110" t="s">
        <v>1854</v>
      </c>
      <c r="E2522" s="113" t="s">
        <v>169</v>
      </c>
      <c r="F2522" s="112">
        <v>162</v>
      </c>
      <c r="G2522" s="111"/>
      <c r="H2522" s="111"/>
      <c r="I2522" s="251">
        <f t="shared" si="326"/>
        <v>0</v>
      </c>
      <c r="J2522" s="110" t="s">
        <v>91</v>
      </c>
    </row>
    <row r="2523" spans="1:10" x14ac:dyDescent="0.3">
      <c r="A2523" s="122"/>
      <c r="B2523" s="126" t="s">
        <v>93</v>
      </c>
      <c r="C2523" s="123" t="s">
        <v>5</v>
      </c>
      <c r="D2523" s="125" t="s">
        <v>1853</v>
      </c>
      <c r="E2523" s="122"/>
      <c r="F2523" s="124">
        <v>162</v>
      </c>
      <c r="G2523" s="122"/>
      <c r="H2523" s="122"/>
      <c r="I2523" s="122"/>
      <c r="J2523" s="122"/>
    </row>
    <row r="2524" spans="1:10" x14ac:dyDescent="0.3">
      <c r="A2524" s="116"/>
      <c r="B2524" s="121" t="s">
        <v>93</v>
      </c>
      <c r="C2524" s="120" t="s">
        <v>5</v>
      </c>
      <c r="D2524" s="119" t="s">
        <v>95</v>
      </c>
      <c r="E2524" s="116"/>
      <c r="F2524" s="118">
        <v>162</v>
      </c>
      <c r="G2524" s="116"/>
      <c r="H2524" s="116"/>
      <c r="I2524" s="116"/>
      <c r="J2524" s="116"/>
    </row>
    <row r="2525" spans="1:10" ht="27" x14ac:dyDescent="0.3">
      <c r="A2525" s="133" t="s">
        <v>127</v>
      </c>
      <c r="B2525" s="133" t="s">
        <v>150</v>
      </c>
      <c r="C2525" s="132" t="s">
        <v>1852</v>
      </c>
      <c r="D2525" s="127" t="s">
        <v>1851</v>
      </c>
      <c r="E2525" s="131" t="s">
        <v>169</v>
      </c>
      <c r="F2525" s="130">
        <v>178.2</v>
      </c>
      <c r="G2525" s="128"/>
      <c r="H2525" s="129"/>
      <c r="I2525" s="128">
        <f t="shared" ref="I2525" si="327">(G2525+H2525)*F2525</f>
        <v>0</v>
      </c>
      <c r="J2525" s="127" t="s">
        <v>5</v>
      </c>
    </row>
    <row r="2526" spans="1:10" x14ac:dyDescent="0.3">
      <c r="A2526" s="122"/>
      <c r="B2526" s="126" t="s">
        <v>93</v>
      </c>
      <c r="C2526" s="123" t="s">
        <v>5</v>
      </c>
      <c r="D2526" s="125" t="s">
        <v>1850</v>
      </c>
      <c r="E2526" s="122"/>
      <c r="F2526" s="124">
        <v>178.2</v>
      </c>
      <c r="G2526" s="122"/>
      <c r="H2526" s="122"/>
      <c r="I2526" s="122"/>
      <c r="J2526" s="122"/>
    </row>
    <row r="2527" spans="1:10" x14ac:dyDescent="0.3">
      <c r="A2527" s="116"/>
      <c r="B2527" s="126" t="s">
        <v>93</v>
      </c>
      <c r="C2527" s="117" t="s">
        <v>5</v>
      </c>
      <c r="D2527" s="137" t="s">
        <v>95</v>
      </c>
      <c r="E2527" s="116"/>
      <c r="F2527" s="136">
        <v>178.2</v>
      </c>
      <c r="G2527" s="116"/>
      <c r="H2527" s="116"/>
      <c r="I2527" s="116"/>
      <c r="J2527" s="116"/>
    </row>
    <row r="2528" spans="1:10" ht="15" x14ac:dyDescent="0.3">
      <c r="A2528" s="141"/>
      <c r="B2528" s="145" t="s">
        <v>69</v>
      </c>
      <c r="C2528" s="144" t="s">
        <v>247</v>
      </c>
      <c r="D2528" s="144" t="s">
        <v>809</v>
      </c>
      <c r="E2528" s="141"/>
      <c r="F2528" s="141"/>
      <c r="G2528" s="141"/>
      <c r="H2528" s="141"/>
      <c r="I2528" s="143">
        <f>SUM(I2529)</f>
        <v>0</v>
      </c>
      <c r="J2528" s="141"/>
    </row>
    <row r="2529" spans="1:10" ht="27" x14ac:dyDescent="0.3">
      <c r="A2529" s="115" t="s">
        <v>92</v>
      </c>
      <c r="B2529" s="115" t="s">
        <v>87</v>
      </c>
      <c r="C2529" s="114" t="s">
        <v>1849</v>
      </c>
      <c r="D2529" s="110" t="s">
        <v>1848</v>
      </c>
      <c r="E2529" s="113" t="s">
        <v>90</v>
      </c>
      <c r="F2529" s="112">
        <v>15.768000000000001</v>
      </c>
      <c r="G2529" s="111"/>
      <c r="H2529" s="111"/>
      <c r="I2529" s="251">
        <f t="shared" ref="I2529" si="328">(G2529+H2529)*F2529</f>
        <v>0</v>
      </c>
      <c r="J2529" s="110" t="s">
        <v>91</v>
      </c>
    </row>
    <row r="2530" spans="1:10" x14ac:dyDescent="0.3">
      <c r="A2530" s="122"/>
      <c r="B2530" s="126" t="s">
        <v>93</v>
      </c>
      <c r="C2530" s="123" t="s">
        <v>5</v>
      </c>
      <c r="D2530" s="125" t="s">
        <v>1847</v>
      </c>
      <c r="E2530" s="122"/>
      <c r="F2530" s="124">
        <v>15.768000000000001</v>
      </c>
      <c r="G2530" s="122"/>
      <c r="H2530" s="122"/>
      <c r="I2530" s="122"/>
      <c r="J2530" s="122"/>
    </row>
    <row r="2531" spans="1:10" x14ac:dyDescent="0.3">
      <c r="A2531" s="116"/>
      <c r="B2531" s="126" t="s">
        <v>93</v>
      </c>
      <c r="C2531" s="117" t="s">
        <v>5</v>
      </c>
      <c r="D2531" s="137" t="s">
        <v>95</v>
      </c>
      <c r="E2531" s="116"/>
      <c r="F2531" s="136">
        <v>15.768000000000001</v>
      </c>
      <c r="G2531" s="116"/>
      <c r="H2531" s="116"/>
      <c r="I2531" s="116"/>
      <c r="J2531" s="116"/>
    </row>
    <row r="2532" spans="1:10" ht="15" x14ac:dyDescent="0.3">
      <c r="A2532" s="141"/>
      <c r="B2532" s="145" t="s">
        <v>69</v>
      </c>
      <c r="C2532" s="144" t="s">
        <v>308</v>
      </c>
      <c r="D2532" s="144" t="s">
        <v>307</v>
      </c>
      <c r="E2532" s="141"/>
      <c r="F2532" s="141"/>
      <c r="G2532" s="141"/>
      <c r="H2532" s="141"/>
      <c r="I2532" s="143">
        <f>SUM(I2533:I2546)</f>
        <v>0</v>
      </c>
      <c r="J2532" s="141"/>
    </row>
    <row r="2533" spans="1:10" ht="40.5" x14ac:dyDescent="0.3">
      <c r="A2533" s="115" t="s">
        <v>12</v>
      </c>
      <c r="B2533" s="115" t="s">
        <v>87</v>
      </c>
      <c r="C2533" s="114" t="s">
        <v>1846</v>
      </c>
      <c r="D2533" s="110" t="s">
        <v>1845</v>
      </c>
      <c r="E2533" s="113" t="s">
        <v>144</v>
      </c>
      <c r="F2533" s="112">
        <v>38</v>
      </c>
      <c r="G2533" s="111"/>
      <c r="H2533" s="111"/>
      <c r="I2533" s="251">
        <f t="shared" ref="I2533:I2536" si="329">(G2533+H2533)*F2533</f>
        <v>0</v>
      </c>
      <c r="J2533" s="110" t="s">
        <v>91</v>
      </c>
    </row>
    <row r="2534" spans="1:10" ht="27" x14ac:dyDescent="0.3">
      <c r="A2534" s="133" t="s">
        <v>159</v>
      </c>
      <c r="B2534" s="133" t="s">
        <v>150</v>
      </c>
      <c r="C2534" s="132" t="s">
        <v>1844</v>
      </c>
      <c r="D2534" s="127" t="s">
        <v>1843</v>
      </c>
      <c r="E2534" s="131" t="s">
        <v>227</v>
      </c>
      <c r="F2534" s="130">
        <v>40</v>
      </c>
      <c r="G2534" s="128"/>
      <c r="H2534" s="129"/>
      <c r="I2534" s="128">
        <f t="shared" si="329"/>
        <v>0</v>
      </c>
      <c r="J2534" s="127" t="s">
        <v>91</v>
      </c>
    </row>
    <row r="2535" spans="1:10" ht="40.5" x14ac:dyDescent="0.3">
      <c r="A2535" s="115" t="s">
        <v>163</v>
      </c>
      <c r="B2535" s="115" t="s">
        <v>87</v>
      </c>
      <c r="C2535" s="114" t="s">
        <v>1842</v>
      </c>
      <c r="D2535" s="110" t="s">
        <v>1841</v>
      </c>
      <c r="E2535" s="113" t="s">
        <v>144</v>
      </c>
      <c r="F2535" s="112">
        <v>30</v>
      </c>
      <c r="G2535" s="111"/>
      <c r="H2535" s="111"/>
      <c r="I2535" s="251">
        <f t="shared" si="329"/>
        <v>0</v>
      </c>
      <c r="J2535" s="110" t="s">
        <v>91</v>
      </c>
    </row>
    <row r="2536" spans="1:10" ht="27" x14ac:dyDescent="0.3">
      <c r="A2536" s="133" t="s">
        <v>171</v>
      </c>
      <c r="B2536" s="133" t="s">
        <v>150</v>
      </c>
      <c r="C2536" s="132" t="s">
        <v>1840</v>
      </c>
      <c r="D2536" s="127" t="s">
        <v>1839</v>
      </c>
      <c r="E2536" s="131" t="s">
        <v>227</v>
      </c>
      <c r="F2536" s="130">
        <v>32</v>
      </c>
      <c r="G2536" s="128"/>
      <c r="H2536" s="129"/>
      <c r="I2536" s="128">
        <f t="shared" si="329"/>
        <v>0</v>
      </c>
      <c r="J2536" s="127" t="s">
        <v>91</v>
      </c>
    </row>
    <row r="2537" spans="1:10" x14ac:dyDescent="0.3">
      <c r="A2537" s="122"/>
      <c r="B2537" s="126" t="s">
        <v>93</v>
      </c>
      <c r="C2537" s="123" t="s">
        <v>5</v>
      </c>
      <c r="D2537" s="125" t="s">
        <v>231</v>
      </c>
      <c r="E2537" s="122"/>
      <c r="F2537" s="124">
        <v>32</v>
      </c>
      <c r="G2537" s="122"/>
      <c r="H2537" s="122"/>
      <c r="I2537" s="122"/>
      <c r="J2537" s="122"/>
    </row>
    <row r="2538" spans="1:10" x14ac:dyDescent="0.3">
      <c r="A2538" s="116"/>
      <c r="B2538" s="121" t="s">
        <v>93</v>
      </c>
      <c r="C2538" s="120" t="s">
        <v>5</v>
      </c>
      <c r="D2538" s="119" t="s">
        <v>95</v>
      </c>
      <c r="E2538" s="116"/>
      <c r="F2538" s="118">
        <v>32</v>
      </c>
      <c r="G2538" s="116"/>
      <c r="H2538" s="116"/>
      <c r="I2538" s="116"/>
      <c r="J2538" s="116"/>
    </row>
    <row r="2539" spans="1:10" ht="40.5" x14ac:dyDescent="0.3">
      <c r="A2539" s="115" t="s">
        <v>183</v>
      </c>
      <c r="B2539" s="115" t="s">
        <v>87</v>
      </c>
      <c r="C2539" s="114" t="s">
        <v>1838</v>
      </c>
      <c r="D2539" s="110" t="s">
        <v>1837</v>
      </c>
      <c r="E2539" s="113" t="s">
        <v>90</v>
      </c>
      <c r="F2539" s="112">
        <v>14.3</v>
      </c>
      <c r="G2539" s="111"/>
      <c r="H2539" s="111"/>
      <c r="I2539" s="251">
        <f t="shared" ref="I2539" si="330">(G2539+H2539)*F2539</f>
        <v>0</v>
      </c>
      <c r="J2539" s="110" t="s">
        <v>91</v>
      </c>
    </row>
    <row r="2540" spans="1:10" x14ac:dyDescent="0.3">
      <c r="A2540" s="138"/>
      <c r="B2540" s="126" t="s">
        <v>93</v>
      </c>
      <c r="C2540" s="139" t="s">
        <v>5</v>
      </c>
      <c r="D2540" s="140" t="s">
        <v>1836</v>
      </c>
      <c r="E2540" s="138"/>
      <c r="F2540" s="139" t="s">
        <v>5</v>
      </c>
      <c r="G2540" s="138"/>
      <c r="H2540" s="138"/>
      <c r="I2540" s="138"/>
      <c r="J2540" s="138"/>
    </row>
    <row r="2541" spans="1:10" x14ac:dyDescent="0.3">
      <c r="A2541" s="122"/>
      <c r="B2541" s="126" t="s">
        <v>93</v>
      </c>
      <c r="C2541" s="123" t="s">
        <v>5</v>
      </c>
      <c r="D2541" s="125" t="s">
        <v>1835</v>
      </c>
      <c r="E2541" s="122"/>
      <c r="F2541" s="124">
        <v>14.3</v>
      </c>
      <c r="G2541" s="122"/>
      <c r="H2541" s="122"/>
      <c r="I2541" s="122"/>
      <c r="J2541" s="122"/>
    </row>
    <row r="2542" spans="1:10" x14ac:dyDescent="0.3">
      <c r="A2542" s="116"/>
      <c r="B2542" s="121" t="s">
        <v>93</v>
      </c>
      <c r="C2542" s="120" t="s">
        <v>5</v>
      </c>
      <c r="D2542" s="119" t="s">
        <v>95</v>
      </c>
      <c r="E2542" s="116"/>
      <c r="F2542" s="118">
        <v>14.3</v>
      </c>
      <c r="G2542" s="116"/>
      <c r="H2542" s="116"/>
      <c r="I2542" s="116"/>
      <c r="J2542" s="116"/>
    </row>
    <row r="2543" spans="1:10" ht="27" x14ac:dyDescent="0.3">
      <c r="A2543" s="115" t="s">
        <v>197</v>
      </c>
      <c r="B2543" s="115" t="s">
        <v>87</v>
      </c>
      <c r="C2543" s="114" t="s">
        <v>1834</v>
      </c>
      <c r="D2543" s="110" t="s">
        <v>1833</v>
      </c>
      <c r="E2543" s="113" t="s">
        <v>144</v>
      </c>
      <c r="F2543" s="112">
        <v>12.4</v>
      </c>
      <c r="G2543" s="111"/>
      <c r="H2543" s="111"/>
      <c r="I2543" s="251">
        <f t="shared" ref="I2543:I2552" si="331">(G2543+H2543)*F2543</f>
        <v>0</v>
      </c>
      <c r="J2543" s="110" t="s">
        <v>91</v>
      </c>
    </row>
    <row r="2544" spans="1:10" ht="27" x14ac:dyDescent="0.3">
      <c r="A2544" s="115" t="s">
        <v>11</v>
      </c>
      <c r="B2544" s="115" t="s">
        <v>87</v>
      </c>
      <c r="C2544" s="114" t="s">
        <v>272</v>
      </c>
      <c r="D2544" s="110" t="s">
        <v>1832</v>
      </c>
      <c r="E2544" s="113" t="s">
        <v>144</v>
      </c>
      <c r="F2544" s="112">
        <v>17.399999999999999</v>
      </c>
      <c r="G2544" s="111"/>
      <c r="H2544" s="111"/>
      <c r="I2544" s="251">
        <f t="shared" si="331"/>
        <v>0</v>
      </c>
      <c r="J2544" s="110" t="s">
        <v>5</v>
      </c>
    </row>
    <row r="2545" spans="1:10" x14ac:dyDescent="0.3">
      <c r="A2545" s="115" t="s">
        <v>203</v>
      </c>
      <c r="B2545" s="115" t="s">
        <v>87</v>
      </c>
      <c r="C2545" s="114" t="s">
        <v>1132</v>
      </c>
      <c r="D2545" s="110" t="s">
        <v>1831</v>
      </c>
      <c r="E2545" s="113" t="s">
        <v>144</v>
      </c>
      <c r="F2545" s="112">
        <v>40</v>
      </c>
      <c r="G2545" s="111"/>
      <c r="H2545" s="111"/>
      <c r="I2545" s="251">
        <f t="shared" si="331"/>
        <v>0</v>
      </c>
      <c r="J2545" s="110" t="s">
        <v>5</v>
      </c>
    </row>
    <row r="2546" spans="1:10" ht="27" x14ac:dyDescent="0.3">
      <c r="A2546" s="115" t="s">
        <v>437</v>
      </c>
      <c r="B2546" s="115" t="s">
        <v>87</v>
      </c>
      <c r="C2546" s="114" t="s">
        <v>1130</v>
      </c>
      <c r="D2546" s="110" t="s">
        <v>1830</v>
      </c>
      <c r="E2546" s="113" t="s">
        <v>270</v>
      </c>
      <c r="F2546" s="112">
        <v>1</v>
      </c>
      <c r="G2546" s="111"/>
      <c r="H2546" s="111"/>
      <c r="I2546" s="251">
        <f t="shared" si="331"/>
        <v>0</v>
      </c>
      <c r="J2546" s="110" t="s">
        <v>5</v>
      </c>
    </row>
    <row r="2547" spans="1:10" ht="15" x14ac:dyDescent="0.3">
      <c r="A2547" s="141"/>
      <c r="B2547" s="145" t="s">
        <v>69</v>
      </c>
      <c r="C2547" s="144" t="s">
        <v>269</v>
      </c>
      <c r="D2547" s="144" t="s">
        <v>268</v>
      </c>
      <c r="E2547" s="141"/>
      <c r="F2547" s="141"/>
      <c r="G2547" s="141"/>
      <c r="H2547" s="141"/>
      <c r="I2547" s="143">
        <f>SUM(I2548:I2550)</f>
        <v>0</v>
      </c>
      <c r="J2547" s="141"/>
    </row>
    <row r="2548" spans="1:10" ht="27" x14ac:dyDescent="0.3">
      <c r="A2548" s="115" t="s">
        <v>370</v>
      </c>
      <c r="B2548" s="115" t="s">
        <v>87</v>
      </c>
      <c r="C2548" s="114" t="s">
        <v>266</v>
      </c>
      <c r="D2548" s="110" t="s">
        <v>265</v>
      </c>
      <c r="E2548" s="113" t="s">
        <v>153</v>
      </c>
      <c r="F2548" s="112">
        <v>45.566000000000003</v>
      </c>
      <c r="G2548" s="111"/>
      <c r="H2548" s="111"/>
      <c r="I2548" s="251">
        <f t="shared" si="331"/>
        <v>0</v>
      </c>
      <c r="J2548" s="110" t="s">
        <v>91</v>
      </c>
    </row>
    <row r="2549" spans="1:10" ht="27" x14ac:dyDescent="0.3">
      <c r="A2549" s="115" t="s">
        <v>360</v>
      </c>
      <c r="B2549" s="115" t="s">
        <v>87</v>
      </c>
      <c r="C2549" s="114" t="s">
        <v>263</v>
      </c>
      <c r="D2549" s="110" t="s">
        <v>262</v>
      </c>
      <c r="E2549" s="113" t="s">
        <v>153</v>
      </c>
      <c r="F2549" s="112">
        <v>45.566000000000003</v>
      </c>
      <c r="G2549" s="111"/>
      <c r="H2549" s="111"/>
      <c r="I2549" s="251">
        <f t="shared" si="331"/>
        <v>0</v>
      </c>
      <c r="J2549" s="110" t="s">
        <v>5</v>
      </c>
    </row>
    <row r="2550" spans="1:10" ht="27" x14ac:dyDescent="0.3">
      <c r="A2550" s="115" t="s">
        <v>231</v>
      </c>
      <c r="B2550" s="115" t="s">
        <v>87</v>
      </c>
      <c r="C2550" s="114" t="s">
        <v>260</v>
      </c>
      <c r="D2550" s="110" t="s">
        <v>259</v>
      </c>
      <c r="E2550" s="113" t="s">
        <v>153</v>
      </c>
      <c r="F2550" s="112">
        <v>45.566000000000003</v>
      </c>
      <c r="G2550" s="111"/>
      <c r="H2550" s="111"/>
      <c r="I2550" s="251">
        <f t="shared" si="331"/>
        <v>0</v>
      </c>
      <c r="J2550" s="110" t="s">
        <v>91</v>
      </c>
    </row>
    <row r="2551" spans="1:10" ht="15" x14ac:dyDescent="0.3">
      <c r="A2551" s="141"/>
      <c r="B2551" s="145" t="s">
        <v>69</v>
      </c>
      <c r="C2551" s="144" t="s">
        <v>217</v>
      </c>
      <c r="D2551" s="144" t="s">
        <v>218</v>
      </c>
      <c r="E2551" s="141"/>
      <c r="F2551" s="141"/>
      <c r="G2551" s="141"/>
      <c r="H2551" s="141"/>
      <c r="I2551" s="143">
        <f>SUM(I2552)</f>
        <v>0</v>
      </c>
      <c r="J2551" s="141"/>
    </row>
    <row r="2552" spans="1:10" ht="27" x14ac:dyDescent="0.3">
      <c r="A2552" s="115" t="s">
        <v>379</v>
      </c>
      <c r="B2552" s="115" t="s">
        <v>87</v>
      </c>
      <c r="C2552" s="114" t="s">
        <v>220</v>
      </c>
      <c r="D2552" s="110" t="s">
        <v>221</v>
      </c>
      <c r="E2552" s="113" t="s">
        <v>153</v>
      </c>
      <c r="F2552" s="112">
        <v>157.066</v>
      </c>
      <c r="G2552" s="111"/>
      <c r="H2552" s="111"/>
      <c r="I2552" s="251">
        <f t="shared" si="331"/>
        <v>0</v>
      </c>
      <c r="J2552" s="110" t="s">
        <v>91</v>
      </c>
    </row>
    <row r="2553" spans="1:10" ht="25.15" customHeight="1" x14ac:dyDescent="0.3">
      <c r="A2553" s="152" t="s">
        <v>3273</v>
      </c>
      <c r="B2553" s="290"/>
      <c r="C2553" s="290"/>
      <c r="D2553" s="290"/>
      <c r="E2553" s="290"/>
      <c r="F2553" s="290"/>
      <c r="G2553" s="290"/>
      <c r="I2553" s="297">
        <f>I2554+I2568</f>
        <v>0</v>
      </c>
    </row>
    <row r="2554" spans="1:10" ht="18" x14ac:dyDescent="0.35">
      <c r="A2554" s="141"/>
      <c r="B2554" s="142" t="s">
        <v>69</v>
      </c>
      <c r="C2554" s="147" t="s">
        <v>84</v>
      </c>
      <c r="D2554" s="147" t="s">
        <v>85</v>
      </c>
      <c r="E2554" s="141"/>
      <c r="F2554" s="141"/>
      <c r="G2554" s="141"/>
      <c r="H2554" s="141"/>
      <c r="I2554" s="146">
        <f>I2555</f>
        <v>0</v>
      </c>
      <c r="J2554" s="141"/>
    </row>
    <row r="2555" spans="1:10" ht="15" x14ac:dyDescent="0.3">
      <c r="A2555" s="141"/>
      <c r="B2555" s="145" t="s">
        <v>69</v>
      </c>
      <c r="C2555" s="144" t="s">
        <v>308</v>
      </c>
      <c r="D2555" s="144" t="s">
        <v>307</v>
      </c>
      <c r="E2555" s="141"/>
      <c r="F2555" s="141"/>
      <c r="G2555" s="141"/>
      <c r="H2555" s="141"/>
      <c r="I2555" s="143">
        <f>SUM(I2556:I2565)</f>
        <v>0</v>
      </c>
      <c r="J2555" s="141"/>
    </row>
    <row r="2556" spans="1:10" ht="27" x14ac:dyDescent="0.3">
      <c r="A2556" s="115" t="s">
        <v>127</v>
      </c>
      <c r="B2556" s="115" t="s">
        <v>87</v>
      </c>
      <c r="C2556" s="114" t="s">
        <v>1944</v>
      </c>
      <c r="D2556" s="110" t="s">
        <v>1943</v>
      </c>
      <c r="E2556" s="113" t="s">
        <v>169</v>
      </c>
      <c r="F2556" s="112">
        <v>793</v>
      </c>
      <c r="G2556" s="111"/>
      <c r="H2556" s="111"/>
      <c r="I2556" s="251">
        <f t="shared" ref="I2556" si="332">(G2556+H2556)*F2556</f>
        <v>0</v>
      </c>
      <c r="J2556" s="110" t="s">
        <v>91</v>
      </c>
    </row>
    <row r="2557" spans="1:10" x14ac:dyDescent="0.3">
      <c r="A2557" s="122"/>
      <c r="B2557" s="126" t="s">
        <v>93</v>
      </c>
      <c r="C2557" s="123" t="s">
        <v>5</v>
      </c>
      <c r="D2557" s="125" t="s">
        <v>1937</v>
      </c>
      <c r="E2557" s="122"/>
      <c r="F2557" s="124">
        <v>793</v>
      </c>
      <c r="G2557" s="122"/>
      <c r="H2557" s="122"/>
      <c r="I2557" s="122"/>
      <c r="J2557" s="122"/>
    </row>
    <row r="2558" spans="1:10" x14ac:dyDescent="0.3">
      <c r="A2558" s="116"/>
      <c r="B2558" s="121" t="s">
        <v>93</v>
      </c>
      <c r="C2558" s="120" t="s">
        <v>5</v>
      </c>
      <c r="D2558" s="119" t="s">
        <v>95</v>
      </c>
      <c r="E2558" s="116"/>
      <c r="F2558" s="118">
        <v>793</v>
      </c>
      <c r="G2558" s="116"/>
      <c r="H2558" s="116"/>
      <c r="I2558" s="116"/>
      <c r="J2558" s="116"/>
    </row>
    <row r="2559" spans="1:10" ht="27" x14ac:dyDescent="0.3">
      <c r="A2559" s="115" t="s">
        <v>136</v>
      </c>
      <c r="B2559" s="115" t="s">
        <v>87</v>
      </c>
      <c r="C2559" s="114" t="s">
        <v>1942</v>
      </c>
      <c r="D2559" s="110" t="s">
        <v>1941</v>
      </c>
      <c r="E2559" s="113" t="s">
        <v>169</v>
      </c>
      <c r="F2559" s="298">
        <v>142740</v>
      </c>
      <c r="G2559" s="111"/>
      <c r="H2559" s="111"/>
      <c r="I2559" s="251">
        <f t="shared" ref="I2559" si="333">(G2559+H2559)*F2559</f>
        <v>0</v>
      </c>
      <c r="J2559" s="110" t="s">
        <v>91</v>
      </c>
    </row>
    <row r="2560" spans="1:10" x14ac:dyDescent="0.3">
      <c r="A2560" s="122"/>
      <c r="B2560" s="126" t="s">
        <v>93</v>
      </c>
      <c r="C2560" s="123" t="s">
        <v>5</v>
      </c>
      <c r="D2560" s="125" t="s">
        <v>1940</v>
      </c>
      <c r="E2560" s="122"/>
      <c r="F2560" s="299">
        <v>142740</v>
      </c>
      <c r="G2560" s="122"/>
      <c r="H2560" s="122"/>
      <c r="I2560" s="122"/>
      <c r="J2560" s="122"/>
    </row>
    <row r="2561" spans="1:10" x14ac:dyDescent="0.3">
      <c r="A2561" s="116"/>
      <c r="B2561" s="121" t="s">
        <v>93</v>
      </c>
      <c r="C2561" s="120" t="s">
        <v>5</v>
      </c>
      <c r="D2561" s="119" t="s">
        <v>95</v>
      </c>
      <c r="E2561" s="116"/>
      <c r="F2561" s="300">
        <v>142740</v>
      </c>
      <c r="G2561" s="116"/>
      <c r="H2561" s="116"/>
      <c r="I2561" s="116"/>
      <c r="J2561" s="116"/>
    </row>
    <row r="2562" spans="1:10" ht="27" x14ac:dyDescent="0.3">
      <c r="A2562" s="115" t="s">
        <v>308</v>
      </c>
      <c r="B2562" s="115" t="s">
        <v>87</v>
      </c>
      <c r="C2562" s="114" t="s">
        <v>1939</v>
      </c>
      <c r="D2562" s="110" t="s">
        <v>1938</v>
      </c>
      <c r="E2562" s="113" t="s">
        <v>169</v>
      </c>
      <c r="F2562" s="112">
        <v>793</v>
      </c>
      <c r="G2562" s="111"/>
      <c r="H2562" s="111"/>
      <c r="I2562" s="251">
        <f t="shared" ref="I2562" si="334">(G2562+H2562)*F2562</f>
        <v>0</v>
      </c>
      <c r="J2562" s="110" t="s">
        <v>91</v>
      </c>
    </row>
    <row r="2563" spans="1:10" x14ac:dyDescent="0.3">
      <c r="A2563" s="122"/>
      <c r="B2563" s="126" t="s">
        <v>93</v>
      </c>
      <c r="C2563" s="123" t="s">
        <v>5</v>
      </c>
      <c r="D2563" s="125" t="s">
        <v>1937</v>
      </c>
      <c r="E2563" s="122"/>
      <c r="F2563" s="124">
        <v>793</v>
      </c>
      <c r="G2563" s="122"/>
      <c r="H2563" s="122"/>
      <c r="I2563" s="122"/>
      <c r="J2563" s="122"/>
    </row>
    <row r="2564" spans="1:10" x14ac:dyDescent="0.3">
      <c r="A2564" s="116"/>
      <c r="B2564" s="121" t="s">
        <v>93</v>
      </c>
      <c r="C2564" s="120" t="s">
        <v>5</v>
      </c>
      <c r="D2564" s="119" t="s">
        <v>95</v>
      </c>
      <c r="E2564" s="116"/>
      <c r="F2564" s="118">
        <v>793</v>
      </c>
      <c r="G2564" s="116"/>
      <c r="H2564" s="116"/>
      <c r="I2564" s="116"/>
      <c r="J2564" s="116"/>
    </row>
    <row r="2565" spans="1:10" ht="40.5" x14ac:dyDescent="0.3">
      <c r="A2565" s="115" t="s">
        <v>96</v>
      </c>
      <c r="B2565" s="115" t="s">
        <v>87</v>
      </c>
      <c r="C2565" s="114" t="s">
        <v>1936</v>
      </c>
      <c r="D2565" s="110" t="s">
        <v>1935</v>
      </c>
      <c r="E2565" s="113" t="s">
        <v>270</v>
      </c>
      <c r="F2565" s="112">
        <v>1</v>
      </c>
      <c r="G2565" s="111"/>
      <c r="H2565" s="111"/>
      <c r="I2565" s="251">
        <f t="shared" ref="I2565" si="335">(G2565+H2565)*F2565</f>
        <v>0</v>
      </c>
      <c r="J2565" s="110" t="s">
        <v>91</v>
      </c>
    </row>
    <row r="2566" spans="1:10" x14ac:dyDescent="0.3">
      <c r="A2566" s="122"/>
      <c r="B2566" s="126" t="s">
        <v>93</v>
      </c>
      <c r="C2566" s="123" t="s">
        <v>5</v>
      </c>
      <c r="D2566" s="125" t="s">
        <v>74</v>
      </c>
      <c r="E2566" s="122"/>
      <c r="F2566" s="124">
        <v>1</v>
      </c>
      <c r="G2566" s="122"/>
      <c r="H2566" s="122"/>
      <c r="I2566" s="122"/>
      <c r="J2566" s="122"/>
    </row>
    <row r="2567" spans="1:10" x14ac:dyDescent="0.3">
      <c r="A2567" s="116"/>
      <c r="B2567" s="126" t="s">
        <v>93</v>
      </c>
      <c r="C2567" s="117" t="s">
        <v>5</v>
      </c>
      <c r="D2567" s="137" t="s">
        <v>95</v>
      </c>
      <c r="E2567" s="116"/>
      <c r="F2567" s="136">
        <v>1</v>
      </c>
      <c r="G2567" s="116"/>
      <c r="H2567" s="116"/>
      <c r="I2567" s="116"/>
      <c r="J2567" s="116"/>
    </row>
    <row r="2568" spans="1:10" ht="18" x14ac:dyDescent="0.35">
      <c r="A2568" s="141"/>
      <c r="B2568" s="142" t="s">
        <v>69</v>
      </c>
      <c r="C2568" s="147" t="s">
        <v>1934</v>
      </c>
      <c r="D2568" s="147" t="s">
        <v>1933</v>
      </c>
      <c r="E2568" s="141"/>
      <c r="F2568" s="141"/>
      <c r="G2568" s="141"/>
      <c r="H2568" s="141"/>
      <c r="I2568" s="146">
        <f>I2569+I2584+I2586+I2604</f>
        <v>0</v>
      </c>
      <c r="J2568" s="141"/>
    </row>
    <row r="2569" spans="1:10" ht="15" x14ac:dyDescent="0.3">
      <c r="A2569" s="141"/>
      <c r="B2569" s="145" t="s">
        <v>69</v>
      </c>
      <c r="C2569" s="144" t="s">
        <v>1932</v>
      </c>
      <c r="D2569" s="144" t="s">
        <v>1931</v>
      </c>
      <c r="E2569" s="141"/>
      <c r="F2569" s="141"/>
      <c r="G2569" s="141"/>
      <c r="H2569" s="141"/>
      <c r="I2569" s="143">
        <f>SUM(I2570:I2580)</f>
        <v>0</v>
      </c>
      <c r="J2569" s="141"/>
    </row>
    <row r="2570" spans="1:10" ht="40.5" x14ac:dyDescent="0.3">
      <c r="A2570" s="115" t="s">
        <v>74</v>
      </c>
      <c r="B2570" s="115" t="s">
        <v>87</v>
      </c>
      <c r="C2570" s="114" t="s">
        <v>1930</v>
      </c>
      <c r="D2570" s="110" t="s">
        <v>1929</v>
      </c>
      <c r="E2570" s="113" t="s">
        <v>270</v>
      </c>
      <c r="F2570" s="112">
        <v>1</v>
      </c>
      <c r="G2570" s="111"/>
      <c r="H2570" s="111"/>
      <c r="I2570" s="251">
        <f t="shared" ref="I2570" si="336">(G2570+H2570)*F2570</f>
        <v>0</v>
      </c>
      <c r="J2570" s="110" t="s">
        <v>91</v>
      </c>
    </row>
    <row r="2571" spans="1:10" x14ac:dyDescent="0.3">
      <c r="A2571" s="138"/>
      <c r="B2571" s="126" t="s">
        <v>93</v>
      </c>
      <c r="C2571" s="139" t="s">
        <v>5</v>
      </c>
      <c r="D2571" s="140" t="s">
        <v>1903</v>
      </c>
      <c r="E2571" s="138"/>
      <c r="F2571" s="139" t="s">
        <v>5</v>
      </c>
      <c r="G2571" s="138"/>
      <c r="H2571" s="138"/>
      <c r="I2571" s="138"/>
      <c r="J2571" s="138"/>
    </row>
    <row r="2572" spans="1:10" ht="40.5" x14ac:dyDescent="0.3">
      <c r="A2572" s="138"/>
      <c r="B2572" s="126" t="s">
        <v>93</v>
      </c>
      <c r="C2572" s="139" t="s">
        <v>5</v>
      </c>
      <c r="D2572" s="140" t="s">
        <v>1928</v>
      </c>
      <c r="E2572" s="138"/>
      <c r="F2572" s="139" t="s">
        <v>5</v>
      </c>
      <c r="G2572" s="138"/>
      <c r="H2572" s="138"/>
      <c r="I2572" s="138"/>
      <c r="J2572" s="138"/>
    </row>
    <row r="2573" spans="1:10" ht="27" x14ac:dyDescent="0.3">
      <c r="A2573" s="138"/>
      <c r="B2573" s="126" t="s">
        <v>93</v>
      </c>
      <c r="C2573" s="139" t="s">
        <v>5</v>
      </c>
      <c r="D2573" s="140" t="s">
        <v>1927</v>
      </c>
      <c r="E2573" s="138"/>
      <c r="F2573" s="139" t="s">
        <v>5</v>
      </c>
      <c r="G2573" s="138"/>
      <c r="H2573" s="138"/>
      <c r="I2573" s="138"/>
      <c r="J2573" s="138"/>
    </row>
    <row r="2574" spans="1:10" ht="54" x14ac:dyDescent="0.3">
      <c r="A2574" s="138"/>
      <c r="B2574" s="126" t="s">
        <v>93</v>
      </c>
      <c r="C2574" s="139" t="s">
        <v>5</v>
      </c>
      <c r="D2574" s="140" t="s">
        <v>1926</v>
      </c>
      <c r="E2574" s="138"/>
      <c r="F2574" s="139" t="s">
        <v>5</v>
      </c>
      <c r="G2574" s="138"/>
      <c r="H2574" s="138"/>
      <c r="I2574" s="138"/>
      <c r="J2574" s="138"/>
    </row>
    <row r="2575" spans="1:10" ht="27" x14ac:dyDescent="0.3">
      <c r="A2575" s="138"/>
      <c r="B2575" s="126" t="s">
        <v>93</v>
      </c>
      <c r="C2575" s="139" t="s">
        <v>5</v>
      </c>
      <c r="D2575" s="140" t="s">
        <v>1925</v>
      </c>
      <c r="E2575" s="138"/>
      <c r="F2575" s="139" t="s">
        <v>5</v>
      </c>
      <c r="G2575" s="138"/>
      <c r="H2575" s="138"/>
      <c r="I2575" s="138"/>
      <c r="J2575" s="138"/>
    </row>
    <row r="2576" spans="1:10" x14ac:dyDescent="0.3">
      <c r="A2576" s="122"/>
      <c r="B2576" s="126" t="s">
        <v>93</v>
      </c>
      <c r="C2576" s="123" t="s">
        <v>5</v>
      </c>
      <c r="D2576" s="125" t="s">
        <v>74</v>
      </c>
      <c r="E2576" s="122"/>
      <c r="F2576" s="124">
        <v>1</v>
      </c>
      <c r="G2576" s="122"/>
      <c r="H2576" s="122"/>
      <c r="I2576" s="122"/>
      <c r="J2576" s="122"/>
    </row>
    <row r="2577" spans="1:10" x14ac:dyDescent="0.3">
      <c r="A2577" s="116"/>
      <c r="B2577" s="121" t="s">
        <v>93</v>
      </c>
      <c r="C2577" s="120" t="s">
        <v>5</v>
      </c>
      <c r="D2577" s="119" t="s">
        <v>95</v>
      </c>
      <c r="E2577" s="116"/>
      <c r="F2577" s="118">
        <v>1</v>
      </c>
      <c r="G2577" s="116"/>
      <c r="H2577" s="116"/>
      <c r="I2577" s="116"/>
      <c r="J2577" s="116"/>
    </row>
    <row r="2578" spans="1:10" ht="27" x14ac:dyDescent="0.3">
      <c r="A2578" s="115" t="s">
        <v>75</v>
      </c>
      <c r="B2578" s="115" t="s">
        <v>87</v>
      </c>
      <c r="C2578" s="114" t="s">
        <v>1924</v>
      </c>
      <c r="D2578" s="110" t="s">
        <v>1923</v>
      </c>
      <c r="E2578" s="113" t="s">
        <v>270</v>
      </c>
      <c r="F2578" s="112">
        <v>1</v>
      </c>
      <c r="G2578" s="111"/>
      <c r="H2578" s="111"/>
      <c r="I2578" s="251">
        <f t="shared" ref="I2578:I2579" si="337">(G2578+H2578)*F2578</f>
        <v>0</v>
      </c>
      <c r="J2578" s="110" t="s">
        <v>91</v>
      </c>
    </row>
    <row r="2579" spans="1:10" ht="27" x14ac:dyDescent="0.3">
      <c r="A2579" s="115" t="s">
        <v>251</v>
      </c>
      <c r="B2579" s="115" t="s">
        <v>87</v>
      </c>
      <c r="C2579" s="114" t="s">
        <v>1922</v>
      </c>
      <c r="D2579" s="110" t="s">
        <v>1921</v>
      </c>
      <c r="E2579" s="113" t="s">
        <v>270</v>
      </c>
      <c r="F2579" s="112">
        <v>1</v>
      </c>
      <c r="G2579" s="111"/>
      <c r="H2579" s="111"/>
      <c r="I2579" s="251">
        <f t="shared" si="337"/>
        <v>0</v>
      </c>
      <c r="J2579" s="110" t="s">
        <v>91</v>
      </c>
    </row>
    <row r="2580" spans="1:10" ht="40.5" x14ac:dyDescent="0.3">
      <c r="A2580" s="138"/>
      <c r="B2580" s="126" t="s">
        <v>93</v>
      </c>
      <c r="C2580" s="139" t="s">
        <v>5</v>
      </c>
      <c r="D2580" s="140" t="s">
        <v>1920</v>
      </c>
      <c r="E2580" s="138"/>
      <c r="F2580" s="139" t="s">
        <v>5</v>
      </c>
      <c r="G2580" s="138"/>
      <c r="H2580" s="138"/>
      <c r="I2580" s="138"/>
      <c r="J2580" s="138"/>
    </row>
    <row r="2581" spans="1:10" ht="54" x14ac:dyDescent="0.3">
      <c r="A2581" s="138"/>
      <c r="B2581" s="126" t="s">
        <v>93</v>
      </c>
      <c r="C2581" s="139" t="s">
        <v>5</v>
      </c>
      <c r="D2581" s="140" t="s">
        <v>1919</v>
      </c>
      <c r="E2581" s="138"/>
      <c r="F2581" s="139" t="s">
        <v>5</v>
      </c>
      <c r="G2581" s="138"/>
      <c r="H2581" s="138"/>
      <c r="I2581" s="138"/>
      <c r="J2581" s="138"/>
    </row>
    <row r="2582" spans="1:10" x14ac:dyDescent="0.3">
      <c r="A2582" s="122"/>
      <c r="B2582" s="126" t="s">
        <v>93</v>
      </c>
      <c r="C2582" s="123" t="s">
        <v>5</v>
      </c>
      <c r="D2582" s="125" t="s">
        <v>74</v>
      </c>
      <c r="E2582" s="122"/>
      <c r="F2582" s="124">
        <v>1</v>
      </c>
      <c r="G2582" s="122"/>
      <c r="H2582" s="122"/>
      <c r="I2582" s="122"/>
      <c r="J2582" s="122"/>
    </row>
    <row r="2583" spans="1:10" x14ac:dyDescent="0.3">
      <c r="A2583" s="116"/>
      <c r="B2583" s="126" t="s">
        <v>93</v>
      </c>
      <c r="C2583" s="117" t="s">
        <v>5</v>
      </c>
      <c r="D2583" s="137" t="s">
        <v>95</v>
      </c>
      <c r="E2583" s="116"/>
      <c r="F2583" s="136">
        <v>1</v>
      </c>
      <c r="G2583" s="116"/>
      <c r="H2583" s="116"/>
      <c r="I2583" s="116"/>
      <c r="J2583" s="116"/>
    </row>
    <row r="2584" spans="1:10" ht="15" x14ac:dyDescent="0.3">
      <c r="A2584" s="141"/>
      <c r="B2584" s="145" t="s">
        <v>69</v>
      </c>
      <c r="C2584" s="144" t="s">
        <v>1918</v>
      </c>
      <c r="D2584" s="144" t="s">
        <v>1917</v>
      </c>
      <c r="E2584" s="141"/>
      <c r="F2584" s="141"/>
      <c r="G2584" s="141"/>
      <c r="H2584" s="141"/>
      <c r="I2584" s="143">
        <f>SUM(I2585)</f>
        <v>0</v>
      </c>
      <c r="J2584" s="141"/>
    </row>
    <row r="2585" spans="1:10" ht="81" x14ac:dyDescent="0.3">
      <c r="A2585" s="115" t="s">
        <v>247</v>
      </c>
      <c r="B2585" s="115" t="s">
        <v>87</v>
      </c>
      <c r="C2585" s="114" t="s">
        <v>1916</v>
      </c>
      <c r="D2585" s="110" t="s">
        <v>1915</v>
      </c>
      <c r="E2585" s="113" t="s">
        <v>270</v>
      </c>
      <c r="F2585" s="112">
        <v>1</v>
      </c>
      <c r="G2585" s="111"/>
      <c r="H2585" s="111"/>
      <c r="I2585" s="251">
        <f t="shared" ref="I2585" si="338">(G2585+H2585)*F2585</f>
        <v>0</v>
      </c>
      <c r="J2585" s="110" t="s">
        <v>91</v>
      </c>
    </row>
    <row r="2586" spans="1:10" ht="15" x14ac:dyDescent="0.3">
      <c r="A2586" s="141"/>
      <c r="B2586" s="145" t="s">
        <v>69</v>
      </c>
      <c r="C2586" s="144" t="s">
        <v>1914</v>
      </c>
      <c r="D2586" s="144" t="s">
        <v>1913</v>
      </c>
      <c r="E2586" s="141"/>
      <c r="F2586" s="141"/>
      <c r="G2586" s="141"/>
      <c r="H2586" s="141"/>
      <c r="I2586" s="143">
        <f>SUM(I2587:I2598)</f>
        <v>0</v>
      </c>
      <c r="J2586" s="141"/>
    </row>
    <row r="2587" spans="1:10" ht="27" x14ac:dyDescent="0.3">
      <c r="A2587" s="115" t="s">
        <v>371</v>
      </c>
      <c r="B2587" s="115" t="s">
        <v>87</v>
      </c>
      <c r="C2587" s="114" t="s">
        <v>1912</v>
      </c>
      <c r="D2587" s="110" t="s">
        <v>1911</v>
      </c>
      <c r="E2587" s="113" t="s">
        <v>270</v>
      </c>
      <c r="F2587" s="112">
        <v>1</v>
      </c>
      <c r="G2587" s="111"/>
      <c r="H2587" s="111"/>
      <c r="I2587" s="251">
        <f t="shared" ref="I2587" si="339">(G2587+H2587)*F2587</f>
        <v>0</v>
      </c>
      <c r="J2587" s="110" t="s">
        <v>91</v>
      </c>
    </row>
    <row r="2588" spans="1:10" x14ac:dyDescent="0.3">
      <c r="A2588" s="138"/>
      <c r="B2588" s="126" t="s">
        <v>93</v>
      </c>
      <c r="C2588" s="139" t="s">
        <v>5</v>
      </c>
      <c r="D2588" s="140" t="s">
        <v>1903</v>
      </c>
      <c r="E2588" s="138"/>
      <c r="F2588" s="139" t="s">
        <v>5</v>
      </c>
      <c r="G2588" s="138"/>
      <c r="H2588" s="138"/>
      <c r="I2588" s="138"/>
      <c r="J2588" s="138"/>
    </row>
    <row r="2589" spans="1:10" ht="54" x14ac:dyDescent="0.3">
      <c r="A2589" s="138"/>
      <c r="B2589" s="126" t="s">
        <v>93</v>
      </c>
      <c r="C2589" s="139" t="s">
        <v>5</v>
      </c>
      <c r="D2589" s="140" t="s">
        <v>1910</v>
      </c>
      <c r="E2589" s="138"/>
      <c r="F2589" s="139" t="s">
        <v>5</v>
      </c>
      <c r="G2589" s="138"/>
      <c r="H2589" s="138"/>
      <c r="I2589" s="138"/>
      <c r="J2589" s="138"/>
    </row>
    <row r="2590" spans="1:10" ht="40.5" x14ac:dyDescent="0.3">
      <c r="A2590" s="138"/>
      <c r="B2590" s="126" t="s">
        <v>93</v>
      </c>
      <c r="C2590" s="139" t="s">
        <v>5</v>
      </c>
      <c r="D2590" s="140" t="s">
        <v>1909</v>
      </c>
      <c r="E2590" s="138"/>
      <c r="F2590" s="139" t="s">
        <v>5</v>
      </c>
      <c r="G2590" s="138"/>
      <c r="H2590" s="138"/>
      <c r="I2590" s="138"/>
      <c r="J2590" s="138"/>
    </row>
    <row r="2591" spans="1:10" ht="40.5" x14ac:dyDescent="0.3">
      <c r="A2591" s="138"/>
      <c r="B2591" s="126" t="s">
        <v>93</v>
      </c>
      <c r="C2591" s="139" t="s">
        <v>5</v>
      </c>
      <c r="D2591" s="140" t="s">
        <v>1908</v>
      </c>
      <c r="E2591" s="138"/>
      <c r="F2591" s="139" t="s">
        <v>5</v>
      </c>
      <c r="G2591" s="138"/>
      <c r="H2591" s="138"/>
      <c r="I2591" s="138"/>
      <c r="J2591" s="138"/>
    </row>
    <row r="2592" spans="1:10" ht="54" x14ac:dyDescent="0.3">
      <c r="A2592" s="138"/>
      <c r="B2592" s="126" t="s">
        <v>93</v>
      </c>
      <c r="C2592" s="139" t="s">
        <v>5</v>
      </c>
      <c r="D2592" s="140" t="s">
        <v>1907</v>
      </c>
      <c r="E2592" s="138"/>
      <c r="F2592" s="139" t="s">
        <v>5</v>
      </c>
      <c r="G2592" s="138"/>
      <c r="H2592" s="138"/>
      <c r="I2592" s="138"/>
      <c r="J2592" s="138"/>
    </row>
    <row r="2593" spans="1:10" ht="40.5" x14ac:dyDescent="0.3">
      <c r="A2593" s="138"/>
      <c r="B2593" s="126" t="s">
        <v>93</v>
      </c>
      <c r="C2593" s="139" t="s">
        <v>5</v>
      </c>
      <c r="D2593" s="140" t="s">
        <v>1906</v>
      </c>
      <c r="E2593" s="138"/>
      <c r="F2593" s="139" t="s">
        <v>5</v>
      </c>
      <c r="G2593" s="138"/>
      <c r="H2593" s="138"/>
      <c r="I2593" s="138"/>
      <c r="J2593" s="138"/>
    </row>
    <row r="2594" spans="1:10" x14ac:dyDescent="0.3">
      <c r="A2594" s="122"/>
      <c r="B2594" s="126" t="s">
        <v>93</v>
      </c>
      <c r="C2594" s="123" t="s">
        <v>5</v>
      </c>
      <c r="D2594" s="125" t="s">
        <v>74</v>
      </c>
      <c r="E2594" s="122"/>
      <c r="F2594" s="124">
        <v>1</v>
      </c>
      <c r="G2594" s="122"/>
      <c r="H2594" s="122"/>
      <c r="I2594" s="122"/>
      <c r="J2594" s="122"/>
    </row>
    <row r="2595" spans="1:10" x14ac:dyDescent="0.3">
      <c r="A2595" s="116"/>
      <c r="B2595" s="121" t="s">
        <v>93</v>
      </c>
      <c r="C2595" s="120" t="s">
        <v>5</v>
      </c>
      <c r="D2595" s="119" t="s">
        <v>95</v>
      </c>
      <c r="E2595" s="116"/>
      <c r="F2595" s="118">
        <v>1</v>
      </c>
      <c r="G2595" s="116"/>
      <c r="H2595" s="116"/>
      <c r="I2595" s="116"/>
      <c r="J2595" s="116"/>
    </row>
    <row r="2596" spans="1:10" ht="27" x14ac:dyDescent="0.3">
      <c r="A2596" s="115" t="s">
        <v>92</v>
      </c>
      <c r="B2596" s="115" t="s">
        <v>87</v>
      </c>
      <c r="C2596" s="114" t="s">
        <v>1905</v>
      </c>
      <c r="D2596" s="110" t="s">
        <v>1904</v>
      </c>
      <c r="E2596" s="113" t="s">
        <v>270</v>
      </c>
      <c r="F2596" s="112">
        <v>1</v>
      </c>
      <c r="G2596" s="111"/>
      <c r="H2596" s="111"/>
      <c r="I2596" s="251">
        <f t="shared" ref="I2596" si="340">(G2596+H2596)*F2596</f>
        <v>0</v>
      </c>
      <c r="J2596" s="110" t="s">
        <v>91</v>
      </c>
    </row>
    <row r="2597" spans="1:10" x14ac:dyDescent="0.3">
      <c r="A2597" s="138"/>
      <c r="B2597" s="126" t="s">
        <v>93</v>
      </c>
      <c r="C2597" s="139" t="s">
        <v>5</v>
      </c>
      <c r="D2597" s="140" t="s">
        <v>1903</v>
      </c>
      <c r="E2597" s="138"/>
      <c r="F2597" s="139" t="s">
        <v>5</v>
      </c>
      <c r="G2597" s="138"/>
      <c r="H2597" s="138"/>
      <c r="I2597" s="138"/>
      <c r="J2597" s="138"/>
    </row>
    <row r="2598" spans="1:10" ht="54" x14ac:dyDescent="0.3">
      <c r="A2598" s="138"/>
      <c r="B2598" s="126" t="s">
        <v>93</v>
      </c>
      <c r="C2598" s="139" t="s">
        <v>5</v>
      </c>
      <c r="D2598" s="140" t="s">
        <v>1902</v>
      </c>
      <c r="E2598" s="138"/>
      <c r="F2598" s="139" t="s">
        <v>5</v>
      </c>
      <c r="G2598" s="138"/>
      <c r="H2598" s="138"/>
      <c r="I2598" s="138"/>
      <c r="J2598" s="138"/>
    </row>
    <row r="2599" spans="1:10" ht="27" x14ac:dyDescent="0.3">
      <c r="A2599" s="138"/>
      <c r="B2599" s="126" t="s">
        <v>93</v>
      </c>
      <c r="C2599" s="139" t="s">
        <v>5</v>
      </c>
      <c r="D2599" s="140" t="s">
        <v>1901</v>
      </c>
      <c r="E2599" s="138"/>
      <c r="F2599" s="139" t="s">
        <v>5</v>
      </c>
      <c r="G2599" s="138"/>
      <c r="H2599" s="138"/>
      <c r="I2599" s="138"/>
      <c r="J2599" s="138"/>
    </row>
    <row r="2600" spans="1:10" ht="54" x14ac:dyDescent="0.3">
      <c r="A2600" s="138"/>
      <c r="B2600" s="126" t="s">
        <v>93</v>
      </c>
      <c r="C2600" s="139" t="s">
        <v>5</v>
      </c>
      <c r="D2600" s="140" t="s">
        <v>1900</v>
      </c>
      <c r="E2600" s="138"/>
      <c r="F2600" s="139" t="s">
        <v>5</v>
      </c>
      <c r="G2600" s="138"/>
      <c r="H2600" s="138"/>
      <c r="I2600" s="138"/>
      <c r="J2600" s="138"/>
    </row>
    <row r="2601" spans="1:10" x14ac:dyDescent="0.3">
      <c r="A2601" s="138"/>
      <c r="B2601" s="126" t="s">
        <v>93</v>
      </c>
      <c r="C2601" s="139" t="s">
        <v>5</v>
      </c>
      <c r="D2601" s="140" t="s">
        <v>1899</v>
      </c>
      <c r="E2601" s="138"/>
      <c r="F2601" s="139" t="s">
        <v>5</v>
      </c>
      <c r="G2601" s="138"/>
      <c r="H2601" s="138"/>
      <c r="I2601" s="138"/>
      <c r="J2601" s="138"/>
    </row>
    <row r="2602" spans="1:10" x14ac:dyDescent="0.3">
      <c r="A2602" s="122"/>
      <c r="B2602" s="126" t="s">
        <v>93</v>
      </c>
      <c r="C2602" s="123" t="s">
        <v>5</v>
      </c>
      <c r="D2602" s="125" t="s">
        <v>74</v>
      </c>
      <c r="E2602" s="122"/>
      <c r="F2602" s="124">
        <v>1</v>
      </c>
      <c r="G2602" s="122"/>
      <c r="H2602" s="122"/>
      <c r="I2602" s="122"/>
      <c r="J2602" s="122"/>
    </row>
    <row r="2603" spans="1:10" x14ac:dyDescent="0.3">
      <c r="A2603" s="116"/>
      <c r="B2603" s="126" t="s">
        <v>93</v>
      </c>
      <c r="C2603" s="117" t="s">
        <v>5</v>
      </c>
      <c r="D2603" s="137" t="s">
        <v>95</v>
      </c>
      <c r="E2603" s="116"/>
      <c r="F2603" s="136">
        <v>1</v>
      </c>
      <c r="G2603" s="116"/>
      <c r="H2603" s="116"/>
      <c r="I2603" s="116"/>
      <c r="J2603" s="116"/>
    </row>
    <row r="2604" spans="1:10" ht="15" x14ac:dyDescent="0.3">
      <c r="A2604" s="141"/>
      <c r="B2604" s="145" t="s">
        <v>69</v>
      </c>
      <c r="C2604" s="144" t="s">
        <v>1898</v>
      </c>
      <c r="D2604" s="144" t="s">
        <v>222</v>
      </c>
      <c r="E2604" s="141"/>
      <c r="F2604" s="141"/>
      <c r="G2604" s="141"/>
      <c r="H2604" s="141"/>
      <c r="I2604" s="143">
        <f>SUM(I2605)</f>
        <v>0</v>
      </c>
      <c r="J2604" s="141"/>
    </row>
    <row r="2605" spans="1:10" ht="40.5" x14ac:dyDescent="0.3">
      <c r="A2605" s="115" t="s">
        <v>175</v>
      </c>
      <c r="B2605" s="115" t="s">
        <v>87</v>
      </c>
      <c r="C2605" s="114" t="s">
        <v>1897</v>
      </c>
      <c r="D2605" s="110" t="s">
        <v>1896</v>
      </c>
      <c r="E2605" s="113" t="s">
        <v>270</v>
      </c>
      <c r="F2605" s="112">
        <v>1</v>
      </c>
      <c r="G2605" s="111"/>
      <c r="H2605" s="111"/>
      <c r="I2605" s="251">
        <f t="shared" ref="I2605" si="341">(G2605+H2605)*F2605</f>
        <v>0</v>
      </c>
      <c r="J2605" s="110" t="s">
        <v>91</v>
      </c>
    </row>
    <row r="2606" spans="1:10" ht="25.15" customHeight="1" x14ac:dyDescent="0.3">
      <c r="A2606" s="152" t="s">
        <v>3274</v>
      </c>
      <c r="B2606" s="290"/>
      <c r="C2606" s="290"/>
      <c r="D2606" s="290"/>
      <c r="E2606" s="290"/>
      <c r="F2606" s="290"/>
      <c r="G2606" s="290"/>
      <c r="I2606" s="297">
        <f>I2607+I2616+I2623+I2625+I2628+I2631+I2662+I2713+I2728+I2758+I2760+I2762+I2778+I2781+I2786+I2797+I2800+I2802+I2804+I2806+I2808+I2810+I2812+I2814</f>
        <v>0</v>
      </c>
    </row>
    <row r="2607" spans="1:10" ht="15" x14ac:dyDescent="0.3">
      <c r="A2607" s="166"/>
      <c r="B2607" s="167"/>
      <c r="C2607" s="167" t="s">
        <v>141</v>
      </c>
      <c r="D2607" s="167" t="s">
        <v>2019</v>
      </c>
      <c r="E2607" s="166" t="s">
        <v>30</v>
      </c>
      <c r="I2607" s="143">
        <f>SUM(I2608:I2614)</f>
        <v>0</v>
      </c>
    </row>
    <row r="2608" spans="1:10" x14ac:dyDescent="0.3">
      <c r="A2608" s="169" t="s">
        <v>74</v>
      </c>
      <c r="B2608" s="169"/>
      <c r="C2608" s="169" t="s">
        <v>2424</v>
      </c>
      <c r="D2608" s="169" t="s">
        <v>2423</v>
      </c>
      <c r="E2608" s="169" t="s">
        <v>90</v>
      </c>
      <c r="F2608" s="168">
        <v>52</v>
      </c>
      <c r="G2608" s="168"/>
      <c r="I2608" s="251">
        <f t="shared" ref="I2608" si="342">(G2608+H2608)*F2608</f>
        <v>0</v>
      </c>
      <c r="J2608" s="169" t="s">
        <v>2020</v>
      </c>
    </row>
    <row r="2609" spans="1:10" x14ac:dyDescent="0.3">
      <c r="A2609" s="161"/>
      <c r="B2609" s="161"/>
      <c r="C2609" s="161"/>
      <c r="D2609" s="170" t="s">
        <v>2417</v>
      </c>
      <c r="E2609" s="161"/>
      <c r="F2609" s="161"/>
      <c r="G2609" s="161"/>
      <c r="J2609" s="169"/>
    </row>
    <row r="2610" spans="1:10" x14ac:dyDescent="0.3">
      <c r="A2610" s="169" t="s">
        <v>75</v>
      </c>
      <c r="B2610" s="169"/>
      <c r="C2610" s="169" t="s">
        <v>2422</v>
      </c>
      <c r="D2610" s="169" t="s">
        <v>2421</v>
      </c>
      <c r="E2610" s="169" t="s">
        <v>90</v>
      </c>
      <c r="F2610" s="168">
        <v>40</v>
      </c>
      <c r="G2610" s="168"/>
      <c r="I2610" s="251">
        <f t="shared" ref="I2610" si="343">(G2610+H2610)*F2610</f>
        <v>0</v>
      </c>
      <c r="J2610" s="169" t="s">
        <v>2020</v>
      </c>
    </row>
    <row r="2611" spans="1:10" x14ac:dyDescent="0.3">
      <c r="A2611" s="161"/>
      <c r="B2611" s="161"/>
      <c r="C2611" s="161"/>
      <c r="D2611" s="170" t="s">
        <v>2420</v>
      </c>
      <c r="E2611" s="161"/>
      <c r="F2611" s="161"/>
      <c r="G2611" s="161"/>
      <c r="J2611" s="169"/>
    </row>
    <row r="2612" spans="1:10" x14ac:dyDescent="0.3">
      <c r="A2612" s="169" t="s">
        <v>371</v>
      </c>
      <c r="B2612" s="169"/>
      <c r="C2612" s="169" t="s">
        <v>2419</v>
      </c>
      <c r="D2612" s="169" t="s">
        <v>2418</v>
      </c>
      <c r="E2612" s="169" t="s">
        <v>90</v>
      </c>
      <c r="F2612" s="168">
        <v>20</v>
      </c>
      <c r="G2612" s="168"/>
      <c r="I2612" s="251">
        <f t="shared" ref="I2612" si="344">(G2612+H2612)*F2612</f>
        <v>0</v>
      </c>
      <c r="J2612" s="169" t="s">
        <v>2020</v>
      </c>
    </row>
    <row r="2613" spans="1:10" x14ac:dyDescent="0.3">
      <c r="A2613" s="161"/>
      <c r="B2613" s="161"/>
      <c r="C2613" s="161"/>
      <c r="D2613" s="170" t="s">
        <v>2417</v>
      </c>
      <c r="E2613" s="161"/>
      <c r="F2613" s="161"/>
      <c r="G2613" s="161"/>
      <c r="J2613" s="169"/>
    </row>
    <row r="2614" spans="1:10" x14ac:dyDescent="0.3">
      <c r="A2614" s="169" t="s">
        <v>92</v>
      </c>
      <c r="B2614" s="169"/>
      <c r="C2614" s="169" t="s">
        <v>2416</v>
      </c>
      <c r="D2614" s="169" t="s">
        <v>2415</v>
      </c>
      <c r="E2614" s="169" t="s">
        <v>90</v>
      </c>
      <c r="F2614" s="168">
        <v>40</v>
      </c>
      <c r="G2614" s="168"/>
      <c r="I2614" s="251">
        <f t="shared" ref="I2614" si="345">(G2614+H2614)*F2614</f>
        <v>0</v>
      </c>
      <c r="J2614" s="169" t="s">
        <v>2020</v>
      </c>
    </row>
    <row r="2615" spans="1:10" x14ac:dyDescent="0.3">
      <c r="A2615" s="161"/>
      <c r="B2615" s="161"/>
      <c r="C2615" s="161"/>
      <c r="D2615" s="170" t="s">
        <v>2414</v>
      </c>
      <c r="E2615" s="161"/>
      <c r="F2615" s="161"/>
      <c r="G2615" s="161"/>
      <c r="J2615" s="169"/>
    </row>
    <row r="2616" spans="1:10" ht="15" x14ac:dyDescent="0.3">
      <c r="A2616" s="166"/>
      <c r="B2616" s="167"/>
      <c r="C2616" s="167" t="s">
        <v>163</v>
      </c>
      <c r="D2616" s="167" t="s">
        <v>2018</v>
      </c>
      <c r="E2616" s="166" t="s">
        <v>30</v>
      </c>
      <c r="F2616" s="166" t="s">
        <v>30</v>
      </c>
      <c r="G2616" s="166"/>
      <c r="I2616" s="143">
        <f>SUM(I2617:I2621)</f>
        <v>0</v>
      </c>
      <c r="J2616" s="169"/>
    </row>
    <row r="2617" spans="1:10" x14ac:dyDescent="0.3">
      <c r="A2617" s="169" t="s">
        <v>251</v>
      </c>
      <c r="B2617" s="169"/>
      <c r="C2617" s="169" t="s">
        <v>2413</v>
      </c>
      <c r="D2617" s="169" t="s">
        <v>2412</v>
      </c>
      <c r="E2617" s="169" t="s">
        <v>90</v>
      </c>
      <c r="F2617" s="168">
        <v>78</v>
      </c>
      <c r="G2617" s="168"/>
      <c r="I2617" s="251">
        <f t="shared" ref="I2617" si="346">(G2617+H2617)*F2617</f>
        <v>0</v>
      </c>
      <c r="J2617" s="169" t="s">
        <v>2020</v>
      </c>
    </row>
    <row r="2618" spans="1:10" x14ac:dyDescent="0.3">
      <c r="A2618" s="161"/>
      <c r="B2618" s="161"/>
      <c r="C2618" s="161"/>
      <c r="D2618" s="170" t="s">
        <v>2409</v>
      </c>
      <c r="E2618" s="161"/>
      <c r="F2618" s="161"/>
      <c r="G2618" s="161"/>
      <c r="J2618" s="169"/>
    </row>
    <row r="2619" spans="1:10" x14ac:dyDescent="0.3">
      <c r="A2619" s="169" t="s">
        <v>247</v>
      </c>
      <c r="B2619" s="169"/>
      <c r="C2619" s="169" t="s">
        <v>2411</v>
      </c>
      <c r="D2619" s="169" t="s">
        <v>2410</v>
      </c>
      <c r="E2619" s="169" t="s">
        <v>90</v>
      </c>
      <c r="F2619" s="168">
        <v>22</v>
      </c>
      <c r="G2619" s="168"/>
      <c r="I2619" s="251">
        <f t="shared" ref="I2619" si="347">(G2619+H2619)*F2619</f>
        <v>0</v>
      </c>
      <c r="J2619" s="169" t="s">
        <v>2020</v>
      </c>
    </row>
    <row r="2620" spans="1:10" x14ac:dyDescent="0.3">
      <c r="A2620" s="161"/>
      <c r="B2620" s="161"/>
      <c r="C2620" s="161"/>
      <c r="D2620" s="170" t="s">
        <v>2409</v>
      </c>
      <c r="E2620" s="161"/>
      <c r="F2620" s="161"/>
      <c r="G2620" s="161"/>
      <c r="J2620" s="169"/>
    </row>
    <row r="2621" spans="1:10" x14ac:dyDescent="0.3">
      <c r="A2621" s="169" t="s">
        <v>127</v>
      </c>
      <c r="B2621" s="169"/>
      <c r="C2621" s="169" t="s">
        <v>2408</v>
      </c>
      <c r="D2621" s="169" t="s">
        <v>2407</v>
      </c>
      <c r="E2621" s="169" t="s">
        <v>90</v>
      </c>
      <c r="F2621" s="168">
        <v>52</v>
      </c>
      <c r="G2621" s="168"/>
      <c r="I2621" s="251">
        <f t="shared" ref="I2621" si="348">(G2621+H2621)*F2621</f>
        <v>0</v>
      </c>
      <c r="J2621" s="169" t="s">
        <v>2020</v>
      </c>
    </row>
    <row r="2622" spans="1:10" x14ac:dyDescent="0.3">
      <c r="A2622" s="161"/>
      <c r="B2622" s="161"/>
      <c r="C2622" s="161"/>
      <c r="D2622" s="170" t="s">
        <v>2406</v>
      </c>
      <c r="E2622" s="161"/>
      <c r="F2622" s="161"/>
      <c r="G2622" s="161"/>
      <c r="J2622" s="169"/>
    </row>
    <row r="2623" spans="1:10" ht="15" x14ac:dyDescent="0.3">
      <c r="A2623" s="166"/>
      <c r="B2623" s="167"/>
      <c r="C2623" s="167" t="s">
        <v>467</v>
      </c>
      <c r="D2623" s="167" t="s">
        <v>2017</v>
      </c>
      <c r="E2623" s="166" t="s">
        <v>30</v>
      </c>
      <c r="F2623" s="166" t="s">
        <v>30</v>
      </c>
      <c r="G2623" s="166"/>
      <c r="I2623" s="143">
        <f>SUM(I2624)</f>
        <v>0</v>
      </c>
      <c r="J2623" s="169"/>
    </row>
    <row r="2624" spans="1:10" x14ac:dyDescent="0.3">
      <c r="A2624" s="169" t="s">
        <v>136</v>
      </c>
      <c r="B2624" s="169"/>
      <c r="C2624" s="169" t="s">
        <v>2405</v>
      </c>
      <c r="D2624" s="169" t="s">
        <v>2404</v>
      </c>
      <c r="E2624" s="169" t="s">
        <v>227</v>
      </c>
      <c r="F2624" s="168">
        <v>44</v>
      </c>
      <c r="G2624" s="168"/>
      <c r="I2624" s="251">
        <f t="shared" ref="I2624" si="349">(G2624+H2624)*F2624</f>
        <v>0</v>
      </c>
      <c r="J2624" s="169" t="s">
        <v>2020</v>
      </c>
    </row>
    <row r="2625" spans="1:10" ht="15" x14ac:dyDescent="0.3">
      <c r="A2625" s="166"/>
      <c r="B2625" s="167"/>
      <c r="C2625" s="167" t="s">
        <v>349</v>
      </c>
      <c r="D2625" s="167" t="s">
        <v>2016</v>
      </c>
      <c r="E2625" s="166" t="s">
        <v>30</v>
      </c>
      <c r="F2625" s="166" t="s">
        <v>30</v>
      </c>
      <c r="G2625" s="166"/>
      <c r="I2625" s="143">
        <f>SUM(I2626)</f>
        <v>0</v>
      </c>
      <c r="J2625" s="169"/>
    </row>
    <row r="2626" spans="1:10" x14ac:dyDescent="0.3">
      <c r="A2626" s="169" t="s">
        <v>308</v>
      </c>
      <c r="B2626" s="169"/>
      <c r="C2626" s="169" t="s">
        <v>2403</v>
      </c>
      <c r="D2626" s="169" t="s">
        <v>2402</v>
      </c>
      <c r="E2626" s="169" t="s">
        <v>90</v>
      </c>
      <c r="F2626" s="168">
        <v>8</v>
      </c>
      <c r="G2626" s="168"/>
      <c r="I2626" s="251">
        <f t="shared" ref="I2626" si="350">(G2626+H2626)*F2626</f>
        <v>0</v>
      </c>
      <c r="J2626" s="169" t="s">
        <v>2020</v>
      </c>
    </row>
    <row r="2627" spans="1:10" x14ac:dyDescent="0.3">
      <c r="A2627" s="161"/>
      <c r="B2627" s="161"/>
      <c r="C2627" s="161"/>
      <c r="D2627" s="170" t="s">
        <v>2401</v>
      </c>
      <c r="E2627" s="161"/>
      <c r="F2627" s="161"/>
      <c r="G2627" s="161"/>
      <c r="J2627" s="169"/>
    </row>
    <row r="2628" spans="1:10" ht="15" x14ac:dyDescent="0.3">
      <c r="A2628" s="166"/>
      <c r="B2628" s="167"/>
      <c r="C2628" s="167" t="s">
        <v>253</v>
      </c>
      <c r="D2628" s="167" t="s">
        <v>2015</v>
      </c>
      <c r="E2628" s="166" t="s">
        <v>30</v>
      </c>
      <c r="F2628" s="166" t="s">
        <v>30</v>
      </c>
      <c r="G2628" s="166"/>
      <c r="I2628" s="143">
        <f>SUM(I2629)</f>
        <v>0</v>
      </c>
      <c r="J2628" s="169"/>
    </row>
    <row r="2629" spans="1:10" x14ac:dyDescent="0.3">
      <c r="A2629" s="169" t="s">
        <v>96</v>
      </c>
      <c r="B2629" s="169"/>
      <c r="C2629" s="169" t="s">
        <v>2400</v>
      </c>
      <c r="D2629" s="169" t="s">
        <v>2399</v>
      </c>
      <c r="E2629" s="169" t="s">
        <v>169</v>
      </c>
      <c r="F2629" s="168">
        <v>8</v>
      </c>
      <c r="G2629" s="168"/>
      <c r="I2629" s="251">
        <f t="shared" ref="I2629" si="351">(G2629+H2629)*F2629</f>
        <v>0</v>
      </c>
      <c r="J2629" s="169" t="s">
        <v>2020</v>
      </c>
    </row>
    <row r="2630" spans="1:10" x14ac:dyDescent="0.3">
      <c r="A2630" s="161"/>
      <c r="B2630" s="161"/>
      <c r="C2630" s="161"/>
      <c r="D2630" s="170" t="s">
        <v>2398</v>
      </c>
      <c r="E2630" s="161"/>
      <c r="F2630" s="161"/>
      <c r="G2630" s="161"/>
      <c r="J2630" s="169"/>
    </row>
    <row r="2631" spans="1:10" ht="15" x14ac:dyDescent="0.3">
      <c r="A2631" s="166"/>
      <c r="B2631" s="167"/>
      <c r="C2631" s="167" t="s">
        <v>692</v>
      </c>
      <c r="D2631" s="167" t="s">
        <v>2001</v>
      </c>
      <c r="E2631" s="166" t="s">
        <v>30</v>
      </c>
      <c r="F2631" s="166" t="s">
        <v>30</v>
      </c>
      <c r="G2631" s="166"/>
      <c r="I2631" s="143">
        <f>SUM(I2632:I2661)</f>
        <v>0</v>
      </c>
      <c r="J2631" s="169"/>
    </row>
    <row r="2632" spans="1:10" x14ac:dyDescent="0.3">
      <c r="A2632" s="169" t="s">
        <v>175</v>
      </c>
      <c r="B2632" s="169"/>
      <c r="C2632" s="169" t="s">
        <v>2397</v>
      </c>
      <c r="D2632" s="169" t="s">
        <v>2396</v>
      </c>
      <c r="E2632" s="169" t="s">
        <v>144</v>
      </c>
      <c r="F2632" s="168">
        <v>32</v>
      </c>
      <c r="G2632" s="168"/>
      <c r="I2632" s="251">
        <f t="shared" ref="I2632" si="352">(G2632+H2632)*F2632</f>
        <v>0</v>
      </c>
      <c r="J2632" s="169" t="s">
        <v>2020</v>
      </c>
    </row>
    <row r="2633" spans="1:10" ht="25.5" x14ac:dyDescent="0.3">
      <c r="A2633" s="161"/>
      <c r="B2633" s="161"/>
      <c r="C2633" s="161"/>
      <c r="D2633" s="170" t="s">
        <v>2379</v>
      </c>
      <c r="E2633" s="161"/>
      <c r="F2633" s="161"/>
      <c r="G2633" s="161"/>
      <c r="J2633" s="169"/>
    </row>
    <row r="2634" spans="1:10" x14ac:dyDescent="0.3">
      <c r="A2634" s="169" t="s">
        <v>179</v>
      </c>
      <c r="B2634" s="169"/>
      <c r="C2634" s="169" t="s">
        <v>2395</v>
      </c>
      <c r="D2634" s="169" t="s">
        <v>2394</v>
      </c>
      <c r="E2634" s="169" t="s">
        <v>144</v>
      </c>
      <c r="F2634" s="168">
        <v>8</v>
      </c>
      <c r="G2634" s="168"/>
      <c r="I2634" s="251">
        <f t="shared" ref="I2634" si="353">(G2634+H2634)*F2634</f>
        <v>0</v>
      </c>
      <c r="J2634" s="169" t="s">
        <v>2020</v>
      </c>
    </row>
    <row r="2635" spans="1:10" ht="25.5" x14ac:dyDescent="0.3">
      <c r="A2635" s="161"/>
      <c r="B2635" s="161"/>
      <c r="C2635" s="161"/>
      <c r="D2635" s="170" t="s">
        <v>2379</v>
      </c>
      <c r="E2635" s="161"/>
      <c r="F2635" s="161"/>
      <c r="G2635" s="161"/>
      <c r="J2635" s="169"/>
    </row>
    <row r="2636" spans="1:10" x14ac:dyDescent="0.3">
      <c r="A2636" s="169" t="s">
        <v>141</v>
      </c>
      <c r="B2636" s="169"/>
      <c r="C2636" s="169" t="s">
        <v>2393</v>
      </c>
      <c r="D2636" s="169" t="s">
        <v>2392</v>
      </c>
      <c r="E2636" s="169" t="s">
        <v>144</v>
      </c>
      <c r="F2636" s="168">
        <v>50</v>
      </c>
      <c r="G2636" s="168"/>
      <c r="I2636" s="251">
        <f t="shared" ref="I2636" si="354">(G2636+H2636)*F2636</f>
        <v>0</v>
      </c>
      <c r="J2636" s="169" t="s">
        <v>2020</v>
      </c>
    </row>
    <row r="2637" spans="1:10" ht="25.5" x14ac:dyDescent="0.3">
      <c r="A2637" s="161"/>
      <c r="B2637" s="161"/>
      <c r="C2637" s="161"/>
      <c r="D2637" s="170" t="s">
        <v>2379</v>
      </c>
      <c r="E2637" s="161"/>
      <c r="F2637" s="161"/>
      <c r="G2637" s="161"/>
      <c r="J2637" s="169"/>
    </row>
    <row r="2638" spans="1:10" x14ac:dyDescent="0.3">
      <c r="A2638" s="169" t="s">
        <v>149</v>
      </c>
      <c r="B2638" s="169"/>
      <c r="C2638" s="169" t="s">
        <v>2391</v>
      </c>
      <c r="D2638" s="169" t="s">
        <v>2390</v>
      </c>
      <c r="E2638" s="169" t="s">
        <v>144</v>
      </c>
      <c r="F2638" s="168">
        <v>10</v>
      </c>
      <c r="G2638" s="168"/>
      <c r="I2638" s="251">
        <f t="shared" ref="I2638" si="355">(G2638+H2638)*F2638</f>
        <v>0</v>
      </c>
      <c r="J2638" s="169" t="s">
        <v>2020</v>
      </c>
    </row>
    <row r="2639" spans="1:10" ht="25.5" x14ac:dyDescent="0.3">
      <c r="A2639" s="161"/>
      <c r="B2639" s="161"/>
      <c r="C2639" s="161"/>
      <c r="D2639" s="170" t="s">
        <v>2379</v>
      </c>
      <c r="E2639" s="161"/>
      <c r="F2639" s="161"/>
      <c r="G2639" s="161"/>
      <c r="J2639" s="169"/>
    </row>
    <row r="2640" spans="1:10" x14ac:dyDescent="0.3">
      <c r="A2640" s="169" t="s">
        <v>12</v>
      </c>
      <c r="B2640" s="169"/>
      <c r="C2640" s="169" t="s">
        <v>2389</v>
      </c>
      <c r="D2640" s="169" t="s">
        <v>2388</v>
      </c>
      <c r="E2640" s="169" t="s">
        <v>144</v>
      </c>
      <c r="F2640" s="168">
        <v>44</v>
      </c>
      <c r="G2640" s="168"/>
      <c r="I2640" s="251">
        <f t="shared" ref="I2640" si="356">(G2640+H2640)*F2640</f>
        <v>0</v>
      </c>
      <c r="J2640" s="169" t="s">
        <v>2020</v>
      </c>
    </row>
    <row r="2641" spans="1:10" ht="25.5" x14ac:dyDescent="0.3">
      <c r="A2641" s="161"/>
      <c r="B2641" s="161"/>
      <c r="C2641" s="161"/>
      <c r="D2641" s="170" t="s">
        <v>2379</v>
      </c>
      <c r="E2641" s="161"/>
      <c r="F2641" s="161"/>
      <c r="G2641" s="161"/>
      <c r="J2641" s="169"/>
    </row>
    <row r="2642" spans="1:10" x14ac:dyDescent="0.3">
      <c r="A2642" s="169" t="s">
        <v>159</v>
      </c>
      <c r="B2642" s="169"/>
      <c r="C2642" s="169" t="s">
        <v>2387</v>
      </c>
      <c r="D2642" s="169" t="s">
        <v>2386</v>
      </c>
      <c r="E2642" s="169" t="s">
        <v>144</v>
      </c>
      <c r="F2642" s="168">
        <v>68</v>
      </c>
      <c r="G2642" s="168"/>
      <c r="I2642" s="251">
        <f t="shared" ref="I2642" si="357">(G2642+H2642)*F2642</f>
        <v>0</v>
      </c>
      <c r="J2642" s="169" t="s">
        <v>2020</v>
      </c>
    </row>
    <row r="2643" spans="1:10" ht="25.5" x14ac:dyDescent="0.3">
      <c r="A2643" s="161"/>
      <c r="B2643" s="161"/>
      <c r="C2643" s="161"/>
      <c r="D2643" s="170" t="s">
        <v>2379</v>
      </c>
      <c r="E2643" s="161"/>
      <c r="F2643" s="161"/>
      <c r="G2643" s="161"/>
      <c r="J2643" s="169"/>
    </row>
    <row r="2644" spans="1:10" x14ac:dyDescent="0.3">
      <c r="A2644" s="169" t="s">
        <v>163</v>
      </c>
      <c r="B2644" s="169"/>
      <c r="C2644" s="169" t="s">
        <v>2385</v>
      </c>
      <c r="D2644" s="169" t="s">
        <v>2384</v>
      </c>
      <c r="E2644" s="169" t="s">
        <v>144</v>
      </c>
      <c r="F2644" s="168">
        <v>10</v>
      </c>
      <c r="G2644" s="168"/>
      <c r="I2644" s="251">
        <f t="shared" ref="I2644" si="358">(G2644+H2644)*F2644</f>
        <v>0</v>
      </c>
      <c r="J2644" s="169" t="s">
        <v>2020</v>
      </c>
    </row>
    <row r="2645" spans="1:10" ht="25.5" x14ac:dyDescent="0.3">
      <c r="A2645" s="161"/>
      <c r="B2645" s="161"/>
      <c r="C2645" s="161"/>
      <c r="D2645" s="170" t="s">
        <v>2379</v>
      </c>
      <c r="E2645" s="161"/>
      <c r="F2645" s="161"/>
      <c r="G2645" s="161"/>
      <c r="J2645" s="169"/>
    </row>
    <row r="2646" spans="1:10" x14ac:dyDescent="0.3">
      <c r="A2646" s="169" t="s">
        <v>171</v>
      </c>
      <c r="B2646" s="169"/>
      <c r="C2646" s="169" t="s">
        <v>2383</v>
      </c>
      <c r="D2646" s="169" t="s">
        <v>2382</v>
      </c>
      <c r="E2646" s="169" t="s">
        <v>144</v>
      </c>
      <c r="F2646" s="168">
        <v>14</v>
      </c>
      <c r="G2646" s="168"/>
      <c r="I2646" s="251">
        <f t="shared" ref="I2646" si="359">(G2646+H2646)*F2646</f>
        <v>0</v>
      </c>
      <c r="J2646" s="169" t="s">
        <v>2020</v>
      </c>
    </row>
    <row r="2647" spans="1:10" ht="25.5" x14ac:dyDescent="0.3">
      <c r="A2647" s="161"/>
      <c r="B2647" s="161"/>
      <c r="C2647" s="161"/>
      <c r="D2647" s="170" t="s">
        <v>2379</v>
      </c>
      <c r="E2647" s="161"/>
      <c r="F2647" s="161"/>
      <c r="G2647" s="161"/>
      <c r="J2647" s="169"/>
    </row>
    <row r="2648" spans="1:10" x14ac:dyDescent="0.3">
      <c r="A2648" s="169" t="s">
        <v>166</v>
      </c>
      <c r="B2648" s="169"/>
      <c r="C2648" s="169" t="s">
        <v>2381</v>
      </c>
      <c r="D2648" s="169" t="s">
        <v>2380</v>
      </c>
      <c r="E2648" s="169" t="s">
        <v>144</v>
      </c>
      <c r="F2648" s="168">
        <v>38</v>
      </c>
      <c r="G2648" s="168"/>
      <c r="I2648" s="251">
        <f t="shared" ref="I2648" si="360">(G2648+H2648)*F2648</f>
        <v>0</v>
      </c>
      <c r="J2648" s="169" t="s">
        <v>2020</v>
      </c>
    </row>
    <row r="2649" spans="1:10" ht="25.5" x14ac:dyDescent="0.3">
      <c r="A2649" s="161"/>
      <c r="B2649" s="161"/>
      <c r="C2649" s="161"/>
      <c r="D2649" s="170" t="s">
        <v>2379</v>
      </c>
      <c r="E2649" s="161"/>
      <c r="F2649" s="161"/>
      <c r="G2649" s="161"/>
      <c r="J2649" s="169"/>
    </row>
    <row r="2650" spans="1:10" x14ac:dyDescent="0.3">
      <c r="A2650" s="169" t="s">
        <v>212</v>
      </c>
      <c r="B2650" s="169"/>
      <c r="C2650" s="169" t="s">
        <v>2378</v>
      </c>
      <c r="D2650" s="169" t="s">
        <v>2377</v>
      </c>
      <c r="E2650" s="169" t="s">
        <v>144</v>
      </c>
      <c r="F2650" s="168">
        <v>118</v>
      </c>
      <c r="G2650" s="168"/>
      <c r="I2650" s="251">
        <f t="shared" ref="I2650:I2715" si="361">(G2650+H2650)*F2650</f>
        <v>0</v>
      </c>
      <c r="J2650" s="169" t="s">
        <v>2020</v>
      </c>
    </row>
    <row r="2651" spans="1:10" x14ac:dyDescent="0.3">
      <c r="A2651" s="169" t="s">
        <v>11</v>
      </c>
      <c r="B2651" s="169"/>
      <c r="C2651" s="169" t="s">
        <v>2376</v>
      </c>
      <c r="D2651" s="169" t="s">
        <v>2375</v>
      </c>
      <c r="E2651" s="169" t="s">
        <v>144</v>
      </c>
      <c r="F2651" s="168">
        <v>66</v>
      </c>
      <c r="G2651" s="168"/>
      <c r="I2651" s="251">
        <f t="shared" si="361"/>
        <v>0</v>
      </c>
      <c r="J2651" s="169" t="s">
        <v>2020</v>
      </c>
    </row>
    <row r="2652" spans="1:10" x14ac:dyDescent="0.3">
      <c r="A2652" s="169" t="s">
        <v>203</v>
      </c>
      <c r="B2652" s="169"/>
      <c r="C2652" s="169" t="s">
        <v>2374</v>
      </c>
      <c r="D2652" s="169" t="s">
        <v>2373</v>
      </c>
      <c r="E2652" s="169" t="s">
        <v>144</v>
      </c>
      <c r="F2652" s="168">
        <v>18</v>
      </c>
      <c r="G2652" s="168"/>
      <c r="I2652" s="251">
        <f t="shared" si="361"/>
        <v>0</v>
      </c>
      <c r="J2652" s="169" t="s">
        <v>2020</v>
      </c>
    </row>
    <row r="2653" spans="1:10" x14ac:dyDescent="0.3">
      <c r="A2653" s="169" t="s">
        <v>437</v>
      </c>
      <c r="B2653" s="169"/>
      <c r="C2653" s="169" t="s">
        <v>2372</v>
      </c>
      <c r="D2653" s="169" t="s">
        <v>2371</v>
      </c>
      <c r="E2653" s="169" t="s">
        <v>227</v>
      </c>
      <c r="F2653" s="168">
        <v>1</v>
      </c>
      <c r="G2653" s="168"/>
      <c r="I2653" s="251">
        <f t="shared" si="361"/>
        <v>0</v>
      </c>
      <c r="J2653" s="169" t="s">
        <v>2020</v>
      </c>
    </row>
    <row r="2654" spans="1:10" x14ac:dyDescent="0.3">
      <c r="A2654" s="169" t="s">
        <v>183</v>
      </c>
      <c r="B2654" s="169"/>
      <c r="C2654" s="169" t="s">
        <v>2370</v>
      </c>
      <c r="D2654" s="169" t="s">
        <v>2369</v>
      </c>
      <c r="E2654" s="169" t="s">
        <v>227</v>
      </c>
      <c r="F2654" s="168">
        <v>4</v>
      </c>
      <c r="G2654" s="168"/>
      <c r="I2654" s="251">
        <f t="shared" si="361"/>
        <v>0</v>
      </c>
      <c r="J2654" s="169" t="s">
        <v>2020</v>
      </c>
    </row>
    <row r="2655" spans="1:10" x14ac:dyDescent="0.3">
      <c r="A2655" s="169" t="s">
        <v>187</v>
      </c>
      <c r="B2655" s="169"/>
      <c r="C2655" s="169" t="s">
        <v>2368</v>
      </c>
      <c r="D2655" s="169" t="s">
        <v>2367</v>
      </c>
      <c r="E2655" s="169" t="s">
        <v>227</v>
      </c>
      <c r="F2655" s="168">
        <v>1</v>
      </c>
      <c r="G2655" s="168"/>
      <c r="I2655" s="251">
        <f t="shared" si="361"/>
        <v>0</v>
      </c>
      <c r="J2655" s="169" t="s">
        <v>2020</v>
      </c>
    </row>
    <row r="2656" spans="1:10" x14ac:dyDescent="0.3">
      <c r="A2656" s="161"/>
      <c r="B2656" s="161"/>
      <c r="C2656" s="161"/>
      <c r="D2656" s="170" t="s">
        <v>2366</v>
      </c>
      <c r="E2656" s="161"/>
      <c r="F2656" s="161"/>
      <c r="G2656" s="161"/>
      <c r="I2656" s="251">
        <f t="shared" si="361"/>
        <v>0</v>
      </c>
      <c r="J2656" s="169"/>
    </row>
    <row r="2657" spans="1:10" x14ac:dyDescent="0.3">
      <c r="A2657" s="169" t="s">
        <v>190</v>
      </c>
      <c r="B2657" s="169"/>
      <c r="C2657" s="169" t="s">
        <v>2365</v>
      </c>
      <c r="D2657" s="169" t="s">
        <v>2364</v>
      </c>
      <c r="E2657" s="169" t="s">
        <v>227</v>
      </c>
      <c r="F2657" s="168">
        <v>3</v>
      </c>
      <c r="G2657" s="168"/>
      <c r="I2657" s="251">
        <f t="shared" si="361"/>
        <v>0</v>
      </c>
      <c r="J2657" s="169" t="s">
        <v>2020</v>
      </c>
    </row>
    <row r="2658" spans="1:10" x14ac:dyDescent="0.3">
      <c r="A2658" s="169" t="s">
        <v>219</v>
      </c>
      <c r="B2658" s="169"/>
      <c r="C2658" s="169" t="s">
        <v>2363</v>
      </c>
      <c r="D2658" s="169" t="s">
        <v>2362</v>
      </c>
      <c r="E2658" s="169" t="s">
        <v>227</v>
      </c>
      <c r="F2658" s="168">
        <v>5</v>
      </c>
      <c r="G2658" s="168"/>
      <c r="I2658" s="251">
        <f t="shared" si="361"/>
        <v>0</v>
      </c>
      <c r="J2658" s="169" t="s">
        <v>2020</v>
      </c>
    </row>
    <row r="2659" spans="1:10" x14ac:dyDescent="0.3">
      <c r="A2659" s="169" t="s">
        <v>197</v>
      </c>
      <c r="B2659" s="169"/>
      <c r="C2659" s="169" t="s">
        <v>2361</v>
      </c>
      <c r="D2659" s="169" t="s">
        <v>2360</v>
      </c>
      <c r="E2659" s="169" t="s">
        <v>227</v>
      </c>
      <c r="F2659" s="168">
        <v>2</v>
      </c>
      <c r="G2659" s="168"/>
      <c r="I2659" s="251">
        <f t="shared" si="361"/>
        <v>0</v>
      </c>
      <c r="J2659" s="169" t="s">
        <v>2020</v>
      </c>
    </row>
    <row r="2660" spans="1:10" x14ac:dyDescent="0.3">
      <c r="A2660" s="169" t="s">
        <v>379</v>
      </c>
      <c r="B2660" s="169"/>
      <c r="C2660" s="169" t="s">
        <v>2359</v>
      </c>
      <c r="D2660" s="169" t="s">
        <v>2358</v>
      </c>
      <c r="E2660" s="169" t="s">
        <v>144</v>
      </c>
      <c r="F2660" s="168">
        <v>458</v>
      </c>
      <c r="G2660" s="168"/>
      <c r="I2660" s="251">
        <f t="shared" si="361"/>
        <v>0</v>
      </c>
      <c r="J2660" s="169" t="s">
        <v>2020</v>
      </c>
    </row>
    <row r="2661" spans="1:10" x14ac:dyDescent="0.3">
      <c r="A2661" s="169" t="s">
        <v>370</v>
      </c>
      <c r="B2661" s="169"/>
      <c r="C2661" s="169" t="s">
        <v>2357</v>
      </c>
      <c r="D2661" s="169" t="s">
        <v>2356</v>
      </c>
      <c r="E2661" s="169" t="s">
        <v>144</v>
      </c>
      <c r="F2661" s="168">
        <v>18</v>
      </c>
      <c r="G2661" s="168"/>
      <c r="I2661" s="251">
        <f t="shared" si="361"/>
        <v>0</v>
      </c>
      <c r="J2661" s="169" t="s">
        <v>2020</v>
      </c>
    </row>
    <row r="2662" spans="1:10" ht="15" x14ac:dyDescent="0.3">
      <c r="A2662" s="166"/>
      <c r="B2662" s="167"/>
      <c r="C2662" s="167" t="s">
        <v>2014</v>
      </c>
      <c r="D2662" s="167" t="s">
        <v>1999</v>
      </c>
      <c r="E2662" s="166" t="s">
        <v>30</v>
      </c>
      <c r="F2662" s="166" t="s">
        <v>30</v>
      </c>
      <c r="G2662" s="166"/>
      <c r="I2662" s="143">
        <f>SUM(I2663:I2712)</f>
        <v>0</v>
      </c>
      <c r="J2662" s="169"/>
    </row>
    <row r="2663" spans="1:10" x14ac:dyDescent="0.3">
      <c r="A2663" s="169" t="s">
        <v>360</v>
      </c>
      <c r="B2663" s="169"/>
      <c r="C2663" s="169" t="s">
        <v>2355</v>
      </c>
      <c r="D2663" s="169" t="s">
        <v>2354</v>
      </c>
      <c r="E2663" s="169" t="s">
        <v>144</v>
      </c>
      <c r="F2663" s="168">
        <v>5</v>
      </c>
      <c r="G2663" s="168"/>
      <c r="I2663" s="251">
        <f t="shared" si="361"/>
        <v>0</v>
      </c>
      <c r="J2663" s="169" t="s">
        <v>2020</v>
      </c>
    </row>
    <row r="2664" spans="1:10" x14ac:dyDescent="0.3">
      <c r="A2664" s="169" t="s">
        <v>231</v>
      </c>
      <c r="B2664" s="169"/>
      <c r="C2664" s="169" t="s">
        <v>2353</v>
      </c>
      <c r="D2664" s="169" t="s">
        <v>2352</v>
      </c>
      <c r="E2664" s="169" t="s">
        <v>144</v>
      </c>
      <c r="F2664" s="168">
        <v>445</v>
      </c>
      <c r="G2664" s="168"/>
      <c r="I2664" s="251">
        <f t="shared" si="361"/>
        <v>0</v>
      </c>
      <c r="J2664" s="169" t="s">
        <v>2020</v>
      </c>
    </row>
    <row r="2665" spans="1:10" ht="25.5" x14ac:dyDescent="0.3">
      <c r="A2665" s="161"/>
      <c r="B2665" s="161"/>
      <c r="C2665" s="161"/>
      <c r="D2665" s="170" t="s">
        <v>2343</v>
      </c>
      <c r="E2665" s="161"/>
      <c r="F2665" s="161"/>
      <c r="G2665" s="161"/>
      <c r="J2665" s="169"/>
    </row>
    <row r="2666" spans="1:10" x14ac:dyDescent="0.3">
      <c r="A2666" s="169" t="s">
        <v>472</v>
      </c>
      <c r="B2666" s="169"/>
      <c r="C2666" s="169" t="s">
        <v>2351</v>
      </c>
      <c r="D2666" s="169" t="s">
        <v>2350</v>
      </c>
      <c r="E2666" s="169" t="s">
        <v>144</v>
      </c>
      <c r="F2666" s="168">
        <v>122</v>
      </c>
      <c r="G2666" s="168"/>
      <c r="I2666" s="251">
        <f t="shared" si="361"/>
        <v>0</v>
      </c>
      <c r="J2666" s="169" t="s">
        <v>2020</v>
      </c>
    </row>
    <row r="2667" spans="1:10" ht="25.5" x14ac:dyDescent="0.3">
      <c r="A2667" s="161"/>
      <c r="B2667" s="161"/>
      <c r="C2667" s="161"/>
      <c r="D2667" s="170" t="s">
        <v>2343</v>
      </c>
      <c r="E2667" s="161"/>
      <c r="F2667" s="161"/>
      <c r="G2667" s="161"/>
      <c r="J2667" s="169"/>
    </row>
    <row r="2668" spans="1:10" x14ac:dyDescent="0.3">
      <c r="A2668" s="169" t="s">
        <v>467</v>
      </c>
      <c r="B2668" s="169"/>
      <c r="C2668" s="169" t="s">
        <v>2349</v>
      </c>
      <c r="D2668" s="169" t="s">
        <v>2348</v>
      </c>
      <c r="E2668" s="169" t="s">
        <v>144</v>
      </c>
      <c r="F2668" s="168">
        <v>98</v>
      </c>
      <c r="G2668" s="168"/>
      <c r="I2668" s="251">
        <f t="shared" si="361"/>
        <v>0</v>
      </c>
      <c r="J2668" s="169" t="s">
        <v>2020</v>
      </c>
    </row>
    <row r="2669" spans="1:10" ht="25.5" x14ac:dyDescent="0.3">
      <c r="A2669" s="161"/>
      <c r="B2669" s="161"/>
      <c r="C2669" s="161"/>
      <c r="D2669" s="170" t="s">
        <v>2343</v>
      </c>
      <c r="E2669" s="161"/>
      <c r="F2669" s="161"/>
      <c r="G2669" s="161"/>
      <c r="J2669" s="169"/>
    </row>
    <row r="2670" spans="1:10" x14ac:dyDescent="0.3">
      <c r="A2670" s="169" t="s">
        <v>464</v>
      </c>
      <c r="B2670" s="169"/>
      <c r="C2670" s="169" t="s">
        <v>2347</v>
      </c>
      <c r="D2670" s="169" t="s">
        <v>2346</v>
      </c>
      <c r="E2670" s="169" t="s">
        <v>144</v>
      </c>
      <c r="F2670" s="168">
        <v>68</v>
      </c>
      <c r="G2670" s="168"/>
      <c r="I2670" s="251">
        <f t="shared" si="361"/>
        <v>0</v>
      </c>
      <c r="J2670" s="169" t="s">
        <v>2020</v>
      </c>
    </row>
    <row r="2671" spans="1:10" ht="25.5" x14ac:dyDescent="0.3">
      <c r="A2671" s="161"/>
      <c r="B2671" s="161"/>
      <c r="C2671" s="161"/>
      <c r="D2671" s="170" t="s">
        <v>2343</v>
      </c>
      <c r="E2671" s="161"/>
      <c r="F2671" s="161"/>
      <c r="G2671" s="161"/>
      <c r="J2671" s="169"/>
    </row>
    <row r="2672" spans="1:10" x14ac:dyDescent="0.3">
      <c r="A2672" s="169" t="s">
        <v>459</v>
      </c>
      <c r="B2672" s="169"/>
      <c r="C2672" s="169" t="s">
        <v>2345</v>
      </c>
      <c r="D2672" s="169" t="s">
        <v>2344</v>
      </c>
      <c r="E2672" s="169" t="s">
        <v>144</v>
      </c>
      <c r="F2672" s="168">
        <v>32</v>
      </c>
      <c r="G2672" s="168"/>
      <c r="I2672" s="251">
        <f t="shared" si="361"/>
        <v>0</v>
      </c>
      <c r="J2672" s="169" t="s">
        <v>2020</v>
      </c>
    </row>
    <row r="2673" spans="1:10" ht="25.5" x14ac:dyDescent="0.3">
      <c r="A2673" s="161"/>
      <c r="B2673" s="161"/>
      <c r="C2673" s="161"/>
      <c r="D2673" s="170" t="s">
        <v>2343</v>
      </c>
      <c r="E2673" s="161"/>
      <c r="F2673" s="161"/>
      <c r="G2673" s="161"/>
      <c r="J2673" s="169"/>
    </row>
    <row r="2674" spans="1:10" x14ac:dyDescent="0.3">
      <c r="A2674" s="169" t="s">
        <v>353</v>
      </c>
      <c r="B2674" s="169"/>
      <c r="C2674" s="169" t="s">
        <v>2342</v>
      </c>
      <c r="D2674" s="169" t="s">
        <v>2337</v>
      </c>
      <c r="E2674" s="169" t="s">
        <v>144</v>
      </c>
      <c r="F2674" s="168">
        <v>156</v>
      </c>
      <c r="G2674" s="168"/>
      <c r="I2674" s="251">
        <f t="shared" si="361"/>
        <v>0</v>
      </c>
      <c r="J2674" s="169" t="s">
        <v>2020</v>
      </c>
    </row>
    <row r="2675" spans="1:10" x14ac:dyDescent="0.3">
      <c r="A2675" s="161"/>
      <c r="B2675" s="161"/>
      <c r="C2675" s="161"/>
      <c r="D2675" s="170" t="s">
        <v>2335</v>
      </c>
      <c r="E2675" s="161"/>
      <c r="F2675" s="161"/>
      <c r="G2675" s="161"/>
      <c r="J2675" s="169"/>
    </row>
    <row r="2676" spans="1:10" x14ac:dyDescent="0.3">
      <c r="A2676" s="169" t="s">
        <v>349</v>
      </c>
      <c r="B2676" s="169"/>
      <c r="C2676" s="169" t="s">
        <v>2341</v>
      </c>
      <c r="D2676" s="169" t="s">
        <v>2337</v>
      </c>
      <c r="E2676" s="169" t="s">
        <v>144</v>
      </c>
      <c r="F2676" s="168">
        <v>70</v>
      </c>
      <c r="G2676" s="168"/>
      <c r="I2676" s="251">
        <f t="shared" si="361"/>
        <v>0</v>
      </c>
      <c r="J2676" s="169" t="s">
        <v>2020</v>
      </c>
    </row>
    <row r="2677" spans="1:10" x14ac:dyDescent="0.3">
      <c r="A2677" s="161"/>
      <c r="B2677" s="161"/>
      <c r="C2677" s="161"/>
      <c r="D2677" s="170" t="s">
        <v>2332</v>
      </c>
      <c r="E2677" s="161"/>
      <c r="F2677" s="161"/>
      <c r="G2677" s="161"/>
      <c r="J2677" s="169"/>
    </row>
    <row r="2678" spans="1:10" x14ac:dyDescent="0.3">
      <c r="A2678" s="169" t="s">
        <v>346</v>
      </c>
      <c r="B2678" s="169"/>
      <c r="C2678" s="169" t="s">
        <v>2340</v>
      </c>
      <c r="D2678" s="169" t="s">
        <v>2337</v>
      </c>
      <c r="E2678" s="169" t="s">
        <v>144</v>
      </c>
      <c r="F2678" s="168">
        <v>48</v>
      </c>
      <c r="G2678" s="168"/>
      <c r="I2678" s="251">
        <f t="shared" si="361"/>
        <v>0</v>
      </c>
      <c r="J2678" s="169" t="s">
        <v>2020</v>
      </c>
    </row>
    <row r="2679" spans="1:10" x14ac:dyDescent="0.3">
      <c r="A2679" s="161"/>
      <c r="B2679" s="161"/>
      <c r="C2679" s="161"/>
      <c r="D2679" s="170" t="s">
        <v>2330</v>
      </c>
      <c r="E2679" s="161"/>
      <c r="F2679" s="161"/>
      <c r="G2679" s="161"/>
      <c r="J2679" s="169"/>
    </row>
    <row r="2680" spans="1:10" x14ac:dyDescent="0.3">
      <c r="A2680" s="169" t="s">
        <v>341</v>
      </c>
      <c r="B2680" s="169"/>
      <c r="C2680" s="169" t="s">
        <v>2339</v>
      </c>
      <c r="D2680" s="169" t="s">
        <v>2337</v>
      </c>
      <c r="E2680" s="169" t="s">
        <v>144</v>
      </c>
      <c r="F2680" s="168">
        <v>36</v>
      </c>
      <c r="G2680" s="168"/>
      <c r="I2680" s="251">
        <f t="shared" si="361"/>
        <v>0</v>
      </c>
      <c r="J2680" s="169" t="s">
        <v>2020</v>
      </c>
    </row>
    <row r="2681" spans="1:10" x14ac:dyDescent="0.3">
      <c r="A2681" s="161"/>
      <c r="B2681" s="161"/>
      <c r="C2681" s="161"/>
      <c r="D2681" s="170" t="s">
        <v>2328</v>
      </c>
      <c r="E2681" s="161"/>
      <c r="F2681" s="161"/>
      <c r="G2681" s="161"/>
      <c r="J2681" s="169"/>
    </row>
    <row r="2682" spans="1:10" x14ac:dyDescent="0.3">
      <c r="A2682" s="169" t="s">
        <v>395</v>
      </c>
      <c r="B2682" s="169"/>
      <c r="C2682" s="169" t="s">
        <v>2338</v>
      </c>
      <c r="D2682" s="169" t="s">
        <v>2337</v>
      </c>
      <c r="E2682" s="169" t="s">
        <v>144</v>
      </c>
      <c r="F2682" s="168">
        <v>26</v>
      </c>
      <c r="G2682" s="168"/>
      <c r="I2682" s="251">
        <f t="shared" si="361"/>
        <v>0</v>
      </c>
      <c r="J2682" s="169" t="s">
        <v>2020</v>
      </c>
    </row>
    <row r="2683" spans="1:10" x14ac:dyDescent="0.3">
      <c r="A2683" s="161"/>
      <c r="B2683" s="161"/>
      <c r="C2683" s="161"/>
      <c r="D2683" s="170" t="s">
        <v>2325</v>
      </c>
      <c r="E2683" s="161"/>
      <c r="F2683" s="161"/>
      <c r="G2683" s="161"/>
      <c r="J2683" s="169"/>
    </row>
    <row r="2684" spans="1:10" x14ac:dyDescent="0.3">
      <c r="A2684" s="169" t="s">
        <v>391</v>
      </c>
      <c r="B2684" s="169"/>
      <c r="C2684" s="169" t="s">
        <v>2336</v>
      </c>
      <c r="D2684" s="169" t="s">
        <v>2333</v>
      </c>
      <c r="E2684" s="169" t="s">
        <v>144</v>
      </c>
      <c r="F2684" s="168">
        <v>289</v>
      </c>
      <c r="G2684" s="168"/>
      <c r="I2684" s="251">
        <f t="shared" si="361"/>
        <v>0</v>
      </c>
      <c r="J2684" s="169" t="s">
        <v>2020</v>
      </c>
    </row>
    <row r="2685" spans="1:10" x14ac:dyDescent="0.3">
      <c r="A2685" s="161"/>
      <c r="B2685" s="161"/>
      <c r="C2685" s="161"/>
      <c r="D2685" s="170" t="s">
        <v>2335</v>
      </c>
      <c r="E2685" s="161"/>
      <c r="F2685" s="161"/>
      <c r="G2685" s="161"/>
      <c r="J2685" s="169"/>
    </row>
    <row r="2686" spans="1:10" x14ac:dyDescent="0.3">
      <c r="A2686" s="169" t="s">
        <v>388</v>
      </c>
      <c r="B2686" s="169"/>
      <c r="C2686" s="169" t="s">
        <v>2334</v>
      </c>
      <c r="D2686" s="169" t="s">
        <v>2333</v>
      </c>
      <c r="E2686" s="169" t="s">
        <v>144</v>
      </c>
      <c r="F2686" s="168">
        <v>52</v>
      </c>
      <c r="G2686" s="168"/>
      <c r="I2686" s="251">
        <f t="shared" si="361"/>
        <v>0</v>
      </c>
      <c r="J2686" s="169" t="s">
        <v>2020</v>
      </c>
    </row>
    <row r="2687" spans="1:10" x14ac:dyDescent="0.3">
      <c r="A2687" s="161"/>
      <c r="B2687" s="161"/>
      <c r="C2687" s="161"/>
      <c r="D2687" s="170" t="s">
        <v>2332</v>
      </c>
      <c r="E2687" s="161"/>
      <c r="F2687" s="161"/>
      <c r="G2687" s="161"/>
      <c r="J2687" s="169"/>
    </row>
    <row r="2688" spans="1:10" x14ac:dyDescent="0.3">
      <c r="A2688" s="169" t="s">
        <v>384</v>
      </c>
      <c r="B2688" s="169"/>
      <c r="C2688" s="169" t="s">
        <v>2331</v>
      </c>
      <c r="D2688" s="169" t="s">
        <v>2326</v>
      </c>
      <c r="E2688" s="169" t="s">
        <v>144</v>
      </c>
      <c r="F2688" s="168">
        <v>50</v>
      </c>
      <c r="G2688" s="168"/>
      <c r="I2688" s="251">
        <f t="shared" si="361"/>
        <v>0</v>
      </c>
      <c r="J2688" s="169" t="s">
        <v>2020</v>
      </c>
    </row>
    <row r="2689" spans="1:10" x14ac:dyDescent="0.3">
      <c r="A2689" s="161"/>
      <c r="B2689" s="161"/>
      <c r="C2689" s="161"/>
      <c r="D2689" s="170" t="s">
        <v>2330</v>
      </c>
      <c r="E2689" s="161"/>
      <c r="F2689" s="161"/>
      <c r="G2689" s="161"/>
      <c r="J2689" s="169"/>
    </row>
    <row r="2690" spans="1:10" x14ac:dyDescent="0.3">
      <c r="A2690" s="169" t="s">
        <v>258</v>
      </c>
      <c r="B2690" s="169"/>
      <c r="C2690" s="169" t="s">
        <v>2329</v>
      </c>
      <c r="D2690" s="169" t="s">
        <v>2326</v>
      </c>
      <c r="E2690" s="169" t="s">
        <v>144</v>
      </c>
      <c r="F2690" s="168">
        <v>32</v>
      </c>
      <c r="G2690" s="168"/>
      <c r="I2690" s="251">
        <f t="shared" si="361"/>
        <v>0</v>
      </c>
      <c r="J2690" s="169" t="s">
        <v>2020</v>
      </c>
    </row>
    <row r="2691" spans="1:10" x14ac:dyDescent="0.3">
      <c r="A2691" s="161"/>
      <c r="B2691" s="161"/>
      <c r="C2691" s="161"/>
      <c r="D2691" s="170" t="s">
        <v>2328</v>
      </c>
      <c r="E2691" s="161"/>
      <c r="F2691" s="161"/>
      <c r="G2691" s="161"/>
      <c r="J2691" s="169"/>
    </row>
    <row r="2692" spans="1:10" x14ac:dyDescent="0.3">
      <c r="A2692" s="169" t="s">
        <v>226</v>
      </c>
      <c r="B2692" s="169"/>
      <c r="C2692" s="169" t="s">
        <v>2327</v>
      </c>
      <c r="D2692" s="169" t="s">
        <v>2326</v>
      </c>
      <c r="E2692" s="169" t="s">
        <v>144</v>
      </c>
      <c r="F2692" s="168">
        <v>6</v>
      </c>
      <c r="G2692" s="168"/>
      <c r="I2692" s="251">
        <f t="shared" si="361"/>
        <v>0</v>
      </c>
      <c r="J2692" s="169" t="s">
        <v>2020</v>
      </c>
    </row>
    <row r="2693" spans="1:10" x14ac:dyDescent="0.3">
      <c r="A2693" s="161"/>
      <c r="B2693" s="161"/>
      <c r="C2693" s="161"/>
      <c r="D2693" s="170" t="s">
        <v>2325</v>
      </c>
      <c r="E2693" s="161"/>
      <c r="F2693" s="161"/>
      <c r="G2693" s="161"/>
      <c r="J2693" s="169"/>
    </row>
    <row r="2694" spans="1:10" x14ac:dyDescent="0.3">
      <c r="A2694" s="169" t="s">
        <v>318</v>
      </c>
      <c r="B2694" s="169"/>
      <c r="C2694" s="169" t="s">
        <v>2324</v>
      </c>
      <c r="D2694" s="169" t="s">
        <v>2323</v>
      </c>
      <c r="E2694" s="169" t="s">
        <v>227</v>
      </c>
      <c r="F2694" s="168">
        <v>91</v>
      </c>
      <c r="G2694" s="168"/>
      <c r="I2694" s="251">
        <f t="shared" si="361"/>
        <v>0</v>
      </c>
      <c r="J2694" s="169" t="s">
        <v>2020</v>
      </c>
    </row>
    <row r="2695" spans="1:10" x14ac:dyDescent="0.3">
      <c r="A2695" s="169" t="s">
        <v>314</v>
      </c>
      <c r="B2695" s="169"/>
      <c r="C2695" s="169" t="s">
        <v>2322</v>
      </c>
      <c r="D2695" s="169" t="s">
        <v>2321</v>
      </c>
      <c r="E2695" s="169" t="s">
        <v>227</v>
      </c>
      <c r="F2695" s="168">
        <v>3</v>
      </c>
      <c r="G2695" s="168"/>
      <c r="I2695" s="251">
        <f t="shared" si="361"/>
        <v>0</v>
      </c>
      <c r="J2695" s="169" t="s">
        <v>2020</v>
      </c>
    </row>
    <row r="2696" spans="1:10" x14ac:dyDescent="0.3">
      <c r="A2696" s="169" t="s">
        <v>299</v>
      </c>
      <c r="B2696" s="169"/>
      <c r="C2696" s="169" t="s">
        <v>2320</v>
      </c>
      <c r="D2696" s="169" t="s">
        <v>2319</v>
      </c>
      <c r="E2696" s="169" t="s">
        <v>227</v>
      </c>
      <c r="F2696" s="168">
        <v>3</v>
      </c>
      <c r="G2696" s="168"/>
      <c r="I2696" s="251">
        <f t="shared" si="361"/>
        <v>0</v>
      </c>
      <c r="J2696" s="169" t="s">
        <v>2020</v>
      </c>
    </row>
    <row r="2697" spans="1:10" x14ac:dyDescent="0.3">
      <c r="A2697" s="169" t="s">
        <v>295</v>
      </c>
      <c r="B2697" s="169"/>
      <c r="C2697" s="169" t="s">
        <v>2318</v>
      </c>
      <c r="D2697" s="169" t="s">
        <v>2317</v>
      </c>
      <c r="E2697" s="169" t="s">
        <v>227</v>
      </c>
      <c r="F2697" s="168">
        <v>3</v>
      </c>
      <c r="G2697" s="168"/>
      <c r="I2697" s="251">
        <f t="shared" si="361"/>
        <v>0</v>
      </c>
      <c r="J2697" s="169" t="s">
        <v>2020</v>
      </c>
    </row>
    <row r="2698" spans="1:10" x14ac:dyDescent="0.3">
      <c r="A2698" s="161"/>
      <c r="B2698" s="161"/>
      <c r="C2698" s="161"/>
      <c r="D2698" s="170" t="s">
        <v>2316</v>
      </c>
      <c r="E2698" s="161"/>
      <c r="F2698" s="161"/>
      <c r="G2698" s="161"/>
      <c r="I2698" s="251"/>
      <c r="J2698" s="169"/>
    </row>
    <row r="2699" spans="1:10" x14ac:dyDescent="0.3">
      <c r="A2699" s="169" t="s">
        <v>291</v>
      </c>
      <c r="B2699" s="169"/>
      <c r="C2699" s="169" t="s">
        <v>2315</v>
      </c>
      <c r="D2699" s="169" t="s">
        <v>2314</v>
      </c>
      <c r="E2699" s="169" t="s">
        <v>227</v>
      </c>
      <c r="F2699" s="168">
        <v>4</v>
      </c>
      <c r="G2699" s="168"/>
      <c r="I2699" s="251">
        <f t="shared" si="361"/>
        <v>0</v>
      </c>
      <c r="J2699" s="169" t="s">
        <v>2020</v>
      </c>
    </row>
    <row r="2700" spans="1:10" x14ac:dyDescent="0.3">
      <c r="A2700" s="169" t="s">
        <v>287</v>
      </c>
      <c r="B2700" s="169"/>
      <c r="C2700" s="169" t="s">
        <v>2313</v>
      </c>
      <c r="D2700" s="169" t="s">
        <v>2312</v>
      </c>
      <c r="E2700" s="169" t="s">
        <v>227</v>
      </c>
      <c r="F2700" s="168">
        <v>2</v>
      </c>
      <c r="G2700" s="168"/>
      <c r="I2700" s="251">
        <f t="shared" si="361"/>
        <v>0</v>
      </c>
      <c r="J2700" s="169" t="s">
        <v>2020</v>
      </c>
    </row>
    <row r="2701" spans="1:10" x14ac:dyDescent="0.3">
      <c r="A2701" s="169" t="s">
        <v>284</v>
      </c>
      <c r="B2701" s="169"/>
      <c r="C2701" s="169" t="s">
        <v>2311</v>
      </c>
      <c r="D2701" s="169" t="s">
        <v>2310</v>
      </c>
      <c r="E2701" s="169" t="s">
        <v>227</v>
      </c>
      <c r="F2701" s="168">
        <v>1</v>
      </c>
      <c r="G2701" s="168"/>
      <c r="I2701" s="251">
        <f t="shared" si="361"/>
        <v>0</v>
      </c>
      <c r="J2701" s="169" t="s">
        <v>2020</v>
      </c>
    </row>
    <row r="2702" spans="1:10" x14ac:dyDescent="0.3">
      <c r="A2702" s="169" t="s">
        <v>281</v>
      </c>
      <c r="B2702" s="169"/>
      <c r="C2702" s="169" t="s">
        <v>2309</v>
      </c>
      <c r="D2702" s="169" t="s">
        <v>2308</v>
      </c>
      <c r="E2702" s="169" t="s">
        <v>227</v>
      </c>
      <c r="F2702" s="168">
        <v>1</v>
      </c>
      <c r="G2702" s="168"/>
      <c r="I2702" s="251">
        <f t="shared" si="361"/>
        <v>0</v>
      </c>
      <c r="J2702" s="169" t="s">
        <v>2020</v>
      </c>
    </row>
    <row r="2703" spans="1:10" x14ac:dyDescent="0.3">
      <c r="A2703" s="169" t="s">
        <v>337</v>
      </c>
      <c r="B2703" s="169"/>
      <c r="C2703" s="169" t="s">
        <v>2307</v>
      </c>
      <c r="D2703" s="169" t="s">
        <v>2306</v>
      </c>
      <c r="E2703" s="169" t="s">
        <v>227</v>
      </c>
      <c r="F2703" s="168">
        <v>1</v>
      </c>
      <c r="G2703" s="168"/>
      <c r="I2703" s="251">
        <f t="shared" si="361"/>
        <v>0</v>
      </c>
      <c r="J2703" s="169" t="s">
        <v>2020</v>
      </c>
    </row>
    <row r="2704" spans="1:10" x14ac:dyDescent="0.3">
      <c r="A2704" s="169" t="s">
        <v>333</v>
      </c>
      <c r="B2704" s="169"/>
      <c r="C2704" s="169" t="s">
        <v>2305</v>
      </c>
      <c r="D2704" s="169" t="s">
        <v>2304</v>
      </c>
      <c r="E2704" s="169" t="s">
        <v>227</v>
      </c>
      <c r="F2704" s="168">
        <v>1</v>
      </c>
      <c r="G2704" s="168"/>
      <c r="I2704" s="251">
        <f t="shared" si="361"/>
        <v>0</v>
      </c>
      <c r="J2704" s="169" t="s">
        <v>2020</v>
      </c>
    </row>
    <row r="2705" spans="1:10" x14ac:dyDescent="0.3">
      <c r="A2705" s="169" t="s">
        <v>328</v>
      </c>
      <c r="B2705" s="169"/>
      <c r="C2705" s="169" t="s">
        <v>2303</v>
      </c>
      <c r="D2705" s="169" t="s">
        <v>2302</v>
      </c>
      <c r="E2705" s="169" t="s">
        <v>227</v>
      </c>
      <c r="F2705" s="168">
        <v>1</v>
      </c>
      <c r="G2705" s="168"/>
      <c r="I2705" s="251">
        <f t="shared" si="361"/>
        <v>0</v>
      </c>
      <c r="J2705" s="169" t="s">
        <v>2020</v>
      </c>
    </row>
    <row r="2706" spans="1:10" x14ac:dyDescent="0.3">
      <c r="A2706" s="169" t="s">
        <v>325</v>
      </c>
      <c r="B2706" s="169"/>
      <c r="C2706" s="169" t="s">
        <v>2301</v>
      </c>
      <c r="D2706" s="169" t="s">
        <v>2300</v>
      </c>
      <c r="E2706" s="169" t="s">
        <v>144</v>
      </c>
      <c r="F2706" s="168">
        <v>84</v>
      </c>
      <c r="G2706" s="168"/>
      <c r="I2706" s="251">
        <f t="shared" si="361"/>
        <v>0</v>
      </c>
      <c r="J2706" s="169" t="s">
        <v>2020</v>
      </c>
    </row>
    <row r="2707" spans="1:10" x14ac:dyDescent="0.3">
      <c r="A2707" s="169" t="s">
        <v>490</v>
      </c>
      <c r="B2707" s="169"/>
      <c r="C2707" s="169" t="s">
        <v>2299</v>
      </c>
      <c r="D2707" s="169" t="s">
        <v>2298</v>
      </c>
      <c r="E2707" s="169" t="s">
        <v>144</v>
      </c>
      <c r="F2707" s="168">
        <v>12</v>
      </c>
      <c r="G2707" s="168"/>
      <c r="I2707" s="251">
        <f t="shared" si="361"/>
        <v>0</v>
      </c>
      <c r="J2707" s="169" t="s">
        <v>2020</v>
      </c>
    </row>
    <row r="2708" spans="1:10" x14ac:dyDescent="0.3">
      <c r="A2708" s="169" t="s">
        <v>122</v>
      </c>
      <c r="B2708" s="169"/>
      <c r="C2708" s="169" t="s">
        <v>2297</v>
      </c>
      <c r="D2708" s="169" t="s">
        <v>2296</v>
      </c>
      <c r="E2708" s="169" t="s">
        <v>144</v>
      </c>
      <c r="F2708" s="168">
        <v>8</v>
      </c>
      <c r="G2708" s="168"/>
      <c r="I2708" s="251">
        <f t="shared" si="361"/>
        <v>0</v>
      </c>
      <c r="J2708" s="169" t="s">
        <v>2020</v>
      </c>
    </row>
    <row r="2709" spans="1:10" x14ac:dyDescent="0.3">
      <c r="A2709" s="169" t="s">
        <v>483</v>
      </c>
      <c r="B2709" s="169"/>
      <c r="C2709" s="169" t="s">
        <v>2295</v>
      </c>
      <c r="D2709" s="169" t="s">
        <v>2294</v>
      </c>
      <c r="E2709" s="169" t="s">
        <v>144</v>
      </c>
      <c r="F2709" s="168">
        <v>8</v>
      </c>
      <c r="G2709" s="168"/>
      <c r="I2709" s="251">
        <f t="shared" si="361"/>
        <v>0</v>
      </c>
      <c r="J2709" s="169" t="s">
        <v>2020</v>
      </c>
    </row>
    <row r="2710" spans="1:10" x14ac:dyDescent="0.3">
      <c r="A2710" s="169" t="s">
        <v>476</v>
      </c>
      <c r="B2710" s="169"/>
      <c r="C2710" s="169" t="s">
        <v>2293</v>
      </c>
      <c r="D2710" s="169" t="s">
        <v>2292</v>
      </c>
      <c r="E2710" s="169" t="s">
        <v>144</v>
      </c>
      <c r="F2710" s="168">
        <v>20</v>
      </c>
      <c r="G2710" s="168"/>
      <c r="I2710" s="251">
        <f t="shared" si="361"/>
        <v>0</v>
      </c>
      <c r="J2710" s="169" t="s">
        <v>2020</v>
      </c>
    </row>
    <row r="2711" spans="1:10" x14ac:dyDescent="0.3">
      <c r="A2711" s="169" t="s">
        <v>311</v>
      </c>
      <c r="B2711" s="169"/>
      <c r="C2711" s="169" t="s">
        <v>2291</v>
      </c>
      <c r="D2711" s="169" t="s">
        <v>2290</v>
      </c>
      <c r="E2711" s="169" t="s">
        <v>144</v>
      </c>
      <c r="F2711" s="168">
        <v>770</v>
      </c>
      <c r="G2711" s="168"/>
      <c r="I2711" s="251">
        <f t="shared" si="361"/>
        <v>0</v>
      </c>
      <c r="J2711" s="169" t="s">
        <v>2020</v>
      </c>
    </row>
    <row r="2712" spans="1:10" x14ac:dyDescent="0.3">
      <c r="A2712" s="169" t="s">
        <v>273</v>
      </c>
      <c r="B2712" s="169"/>
      <c r="C2712" s="169" t="s">
        <v>2289</v>
      </c>
      <c r="D2712" s="169" t="s">
        <v>2288</v>
      </c>
      <c r="E2712" s="169" t="s">
        <v>144</v>
      </c>
      <c r="F2712" s="168">
        <v>770</v>
      </c>
      <c r="G2712" s="168"/>
      <c r="I2712" s="251">
        <f t="shared" si="361"/>
        <v>0</v>
      </c>
      <c r="J2712" s="169" t="s">
        <v>2020</v>
      </c>
    </row>
    <row r="2713" spans="1:10" ht="15" x14ac:dyDescent="0.3">
      <c r="A2713" s="166"/>
      <c r="B2713" s="167"/>
      <c r="C2713" s="167" t="s">
        <v>2013</v>
      </c>
      <c r="D2713" s="167" t="s">
        <v>1997</v>
      </c>
      <c r="E2713" s="166" t="s">
        <v>30</v>
      </c>
      <c r="F2713" s="166" t="s">
        <v>30</v>
      </c>
      <c r="G2713" s="166"/>
      <c r="I2713" s="143">
        <f>SUM(I2714:I2727)</f>
        <v>0</v>
      </c>
      <c r="J2713" s="169"/>
    </row>
    <row r="2714" spans="1:10" x14ac:dyDescent="0.3">
      <c r="A2714" s="169" t="s">
        <v>498</v>
      </c>
      <c r="B2714" s="169"/>
      <c r="C2714" s="169" t="s">
        <v>2287</v>
      </c>
      <c r="D2714" s="169" t="s">
        <v>2286</v>
      </c>
      <c r="E2714" s="169" t="s">
        <v>144</v>
      </c>
      <c r="F2714" s="168">
        <v>12</v>
      </c>
      <c r="G2714" s="168"/>
      <c r="I2714" s="251">
        <f t="shared" si="361"/>
        <v>0</v>
      </c>
      <c r="J2714" s="169" t="s">
        <v>2020</v>
      </c>
    </row>
    <row r="2715" spans="1:10" x14ac:dyDescent="0.3">
      <c r="A2715" s="169" t="s">
        <v>495</v>
      </c>
      <c r="B2715" s="169"/>
      <c r="C2715" s="169" t="s">
        <v>2285</v>
      </c>
      <c r="D2715" s="169" t="s">
        <v>2284</v>
      </c>
      <c r="E2715" s="169" t="s">
        <v>144</v>
      </c>
      <c r="F2715" s="168">
        <v>10</v>
      </c>
      <c r="G2715" s="168"/>
      <c r="I2715" s="251">
        <f t="shared" si="361"/>
        <v>0</v>
      </c>
      <c r="J2715" s="169" t="s">
        <v>2020</v>
      </c>
    </row>
    <row r="2716" spans="1:10" x14ac:dyDescent="0.3">
      <c r="A2716" s="169" t="s">
        <v>276</v>
      </c>
      <c r="B2716" s="169"/>
      <c r="C2716" s="169" t="s">
        <v>2283</v>
      </c>
      <c r="D2716" s="169" t="s">
        <v>2282</v>
      </c>
      <c r="E2716" s="169" t="s">
        <v>144</v>
      </c>
      <c r="F2716" s="168">
        <v>14</v>
      </c>
      <c r="G2716" s="168"/>
      <c r="I2716" s="251">
        <f t="shared" ref="I2716:I2756" si="362">(G2716+H2716)*F2716</f>
        <v>0</v>
      </c>
      <c r="J2716" s="169" t="s">
        <v>2020</v>
      </c>
    </row>
    <row r="2717" spans="1:10" x14ac:dyDescent="0.3">
      <c r="A2717" s="169" t="s">
        <v>267</v>
      </c>
      <c r="B2717" s="169"/>
      <c r="C2717" s="169" t="s">
        <v>2281</v>
      </c>
      <c r="D2717" s="169" t="s">
        <v>2280</v>
      </c>
      <c r="E2717" s="169" t="s">
        <v>144</v>
      </c>
      <c r="F2717" s="168">
        <v>34</v>
      </c>
      <c r="G2717" s="168"/>
      <c r="I2717" s="251">
        <f t="shared" si="362"/>
        <v>0</v>
      </c>
      <c r="J2717" s="169" t="s">
        <v>2020</v>
      </c>
    </row>
    <row r="2718" spans="1:10" x14ac:dyDescent="0.3">
      <c r="A2718" s="169" t="s">
        <v>264</v>
      </c>
      <c r="B2718" s="169"/>
      <c r="C2718" s="169" t="s">
        <v>2279</v>
      </c>
      <c r="D2718" s="169" t="s">
        <v>2278</v>
      </c>
      <c r="E2718" s="169" t="s">
        <v>2205</v>
      </c>
      <c r="F2718" s="168">
        <v>8</v>
      </c>
      <c r="G2718" s="168"/>
      <c r="I2718" s="251">
        <f t="shared" si="362"/>
        <v>0</v>
      </c>
      <c r="J2718" s="169" t="s">
        <v>2020</v>
      </c>
    </row>
    <row r="2719" spans="1:10" x14ac:dyDescent="0.3">
      <c r="A2719" s="169" t="s">
        <v>261</v>
      </c>
      <c r="B2719" s="169"/>
      <c r="C2719" s="169" t="s">
        <v>2277</v>
      </c>
      <c r="D2719" s="169" t="s">
        <v>2276</v>
      </c>
      <c r="E2719" s="169" t="s">
        <v>227</v>
      </c>
      <c r="F2719" s="168">
        <v>8</v>
      </c>
      <c r="G2719" s="168"/>
      <c r="I2719" s="251">
        <f t="shared" si="362"/>
        <v>0</v>
      </c>
      <c r="J2719" s="169" t="s">
        <v>2020</v>
      </c>
    </row>
    <row r="2720" spans="1:10" x14ac:dyDescent="0.3">
      <c r="A2720" s="169" t="s">
        <v>827</v>
      </c>
      <c r="B2720" s="169"/>
      <c r="C2720" s="169" t="s">
        <v>2275</v>
      </c>
      <c r="D2720" s="169" t="s">
        <v>2274</v>
      </c>
      <c r="E2720" s="169" t="s">
        <v>227</v>
      </c>
      <c r="F2720" s="168">
        <v>1</v>
      </c>
      <c r="G2720" s="168"/>
      <c r="I2720" s="251">
        <f t="shared" si="362"/>
        <v>0</v>
      </c>
      <c r="J2720" s="169" t="s">
        <v>2020</v>
      </c>
    </row>
    <row r="2721" spans="1:10" x14ac:dyDescent="0.3">
      <c r="A2721" s="169" t="s">
        <v>824</v>
      </c>
      <c r="B2721" s="169"/>
      <c r="C2721" s="169" t="s">
        <v>2273</v>
      </c>
      <c r="D2721" s="169" t="s">
        <v>2272</v>
      </c>
      <c r="E2721" s="169" t="s">
        <v>227</v>
      </c>
      <c r="F2721" s="168">
        <v>3</v>
      </c>
      <c r="G2721" s="168"/>
      <c r="I2721" s="251">
        <f t="shared" si="362"/>
        <v>0</v>
      </c>
      <c r="J2721" s="169" t="s">
        <v>2020</v>
      </c>
    </row>
    <row r="2722" spans="1:10" x14ac:dyDescent="0.3">
      <c r="A2722" s="169" t="s">
        <v>821</v>
      </c>
      <c r="B2722" s="169"/>
      <c r="C2722" s="169" t="s">
        <v>2271</v>
      </c>
      <c r="D2722" s="169" t="s">
        <v>2270</v>
      </c>
      <c r="E2722" s="169" t="s">
        <v>227</v>
      </c>
      <c r="F2722" s="168">
        <v>1</v>
      </c>
      <c r="G2722" s="168"/>
      <c r="I2722" s="251">
        <f t="shared" si="362"/>
        <v>0</v>
      </c>
      <c r="J2722" s="169" t="s">
        <v>2020</v>
      </c>
    </row>
    <row r="2723" spans="1:10" x14ac:dyDescent="0.3">
      <c r="A2723" s="169" t="s">
        <v>818</v>
      </c>
      <c r="B2723" s="169"/>
      <c r="C2723" s="169" t="s">
        <v>2269</v>
      </c>
      <c r="D2723" s="169" t="s">
        <v>2268</v>
      </c>
      <c r="E2723" s="169" t="s">
        <v>227</v>
      </c>
      <c r="F2723" s="168">
        <v>3</v>
      </c>
      <c r="G2723" s="168"/>
      <c r="I2723" s="251">
        <f t="shared" si="362"/>
        <v>0</v>
      </c>
      <c r="J2723" s="169" t="s">
        <v>2020</v>
      </c>
    </row>
    <row r="2724" spans="1:10" ht="76.5" x14ac:dyDescent="0.3">
      <c r="A2724" s="161"/>
      <c r="B2724" s="161"/>
      <c r="C2724" s="161"/>
      <c r="D2724" s="170" t="s">
        <v>2267</v>
      </c>
      <c r="E2724" s="161"/>
      <c r="F2724" s="161"/>
      <c r="G2724" s="161"/>
      <c r="I2724" s="251"/>
      <c r="J2724" s="169"/>
    </row>
    <row r="2725" spans="1:10" x14ac:dyDescent="0.3">
      <c r="A2725" s="169" t="s">
        <v>815</v>
      </c>
      <c r="B2725" s="169"/>
      <c r="C2725" s="169" t="s">
        <v>2266</v>
      </c>
      <c r="D2725" s="169" t="s">
        <v>2265</v>
      </c>
      <c r="E2725" s="169" t="s">
        <v>227</v>
      </c>
      <c r="F2725" s="168">
        <v>1</v>
      </c>
      <c r="G2725" s="168"/>
      <c r="I2725" s="251">
        <f t="shared" si="362"/>
        <v>0</v>
      </c>
      <c r="J2725" s="169" t="s">
        <v>2020</v>
      </c>
    </row>
    <row r="2726" spans="1:10" x14ac:dyDescent="0.3">
      <c r="A2726" s="169" t="s">
        <v>2264</v>
      </c>
      <c r="B2726" s="169"/>
      <c r="C2726" s="169" t="s">
        <v>2263</v>
      </c>
      <c r="D2726" s="169" t="s">
        <v>2262</v>
      </c>
      <c r="E2726" s="169" t="s">
        <v>144</v>
      </c>
      <c r="F2726" s="168">
        <v>70</v>
      </c>
      <c r="G2726" s="168"/>
      <c r="I2726" s="251">
        <f t="shared" si="362"/>
        <v>0</v>
      </c>
      <c r="J2726" s="169" t="s">
        <v>2020</v>
      </c>
    </row>
    <row r="2727" spans="1:10" x14ac:dyDescent="0.3">
      <c r="A2727" s="169" t="s">
        <v>964</v>
      </c>
      <c r="B2727" s="169"/>
      <c r="C2727" s="169" t="s">
        <v>2261</v>
      </c>
      <c r="D2727" s="169" t="s">
        <v>2260</v>
      </c>
      <c r="E2727" s="169" t="s">
        <v>227</v>
      </c>
      <c r="F2727" s="168">
        <v>8</v>
      </c>
      <c r="G2727" s="168"/>
      <c r="I2727" s="251">
        <f t="shared" si="362"/>
        <v>0</v>
      </c>
      <c r="J2727" s="169" t="s">
        <v>2020</v>
      </c>
    </row>
    <row r="2728" spans="1:10" ht="15" x14ac:dyDescent="0.3">
      <c r="A2728" s="166"/>
      <c r="B2728" s="167"/>
      <c r="C2728" s="167" t="s">
        <v>2012</v>
      </c>
      <c r="D2728" s="167" t="s">
        <v>1995</v>
      </c>
      <c r="E2728" s="166" t="s">
        <v>30</v>
      </c>
      <c r="F2728" s="166" t="s">
        <v>30</v>
      </c>
      <c r="G2728" s="166"/>
      <c r="I2728" s="143">
        <f>SUM(I2729:I2757)</f>
        <v>0</v>
      </c>
      <c r="J2728" s="169"/>
    </row>
    <row r="2729" spans="1:10" x14ac:dyDescent="0.3">
      <c r="A2729" s="169" t="s">
        <v>961</v>
      </c>
      <c r="B2729" s="169"/>
      <c r="C2729" s="169" t="s">
        <v>2259</v>
      </c>
      <c r="D2729" s="169" t="s">
        <v>2258</v>
      </c>
      <c r="E2729" s="169" t="s">
        <v>2205</v>
      </c>
      <c r="F2729" s="168">
        <v>64</v>
      </c>
      <c r="G2729" s="168"/>
      <c r="I2729" s="251">
        <f t="shared" si="362"/>
        <v>0</v>
      </c>
      <c r="J2729" s="169" t="s">
        <v>2020</v>
      </c>
    </row>
    <row r="2730" spans="1:10" x14ac:dyDescent="0.3">
      <c r="A2730" s="169" t="s">
        <v>957</v>
      </c>
      <c r="B2730" s="169"/>
      <c r="C2730" s="169" t="s">
        <v>2257</v>
      </c>
      <c r="D2730" s="169" t="s">
        <v>2256</v>
      </c>
      <c r="E2730" s="169" t="s">
        <v>2205</v>
      </c>
      <c r="F2730" s="168">
        <v>16</v>
      </c>
      <c r="G2730" s="168"/>
      <c r="I2730" s="251">
        <f t="shared" si="362"/>
        <v>0</v>
      </c>
      <c r="J2730" s="169" t="s">
        <v>2020</v>
      </c>
    </row>
    <row r="2731" spans="1:10" x14ac:dyDescent="0.3">
      <c r="A2731" s="169" t="s">
        <v>954</v>
      </c>
      <c r="B2731" s="169"/>
      <c r="C2731" s="169" t="s">
        <v>2255</v>
      </c>
      <c r="D2731" s="169" t="s">
        <v>2254</v>
      </c>
      <c r="E2731" s="169" t="s">
        <v>227</v>
      </c>
      <c r="F2731" s="168">
        <v>1</v>
      </c>
      <c r="G2731" s="168"/>
      <c r="I2731" s="251">
        <f t="shared" si="362"/>
        <v>0</v>
      </c>
      <c r="J2731" s="169" t="s">
        <v>2020</v>
      </c>
    </row>
    <row r="2732" spans="1:10" x14ac:dyDescent="0.3">
      <c r="A2732" s="169" t="s">
        <v>951</v>
      </c>
      <c r="B2732" s="169"/>
      <c r="C2732" s="169" t="s">
        <v>2253</v>
      </c>
      <c r="D2732" s="169" t="s">
        <v>2252</v>
      </c>
      <c r="E2732" s="169" t="s">
        <v>227</v>
      </c>
      <c r="F2732" s="168">
        <v>14</v>
      </c>
      <c r="G2732" s="168"/>
      <c r="I2732" s="251">
        <f t="shared" si="362"/>
        <v>0</v>
      </c>
      <c r="J2732" s="169" t="s">
        <v>2020</v>
      </c>
    </row>
    <row r="2733" spans="1:10" x14ac:dyDescent="0.3">
      <c r="A2733" s="161"/>
      <c r="B2733" s="161"/>
      <c r="C2733" s="161"/>
      <c r="D2733" s="170" t="s">
        <v>2245</v>
      </c>
      <c r="E2733" s="161"/>
      <c r="F2733" s="161"/>
      <c r="G2733" s="161"/>
      <c r="I2733" s="251"/>
      <c r="J2733" s="169"/>
    </row>
    <row r="2734" spans="1:10" x14ac:dyDescent="0.3">
      <c r="A2734" s="169" t="s">
        <v>948</v>
      </c>
      <c r="B2734" s="169"/>
      <c r="C2734" s="169" t="s">
        <v>2251</v>
      </c>
      <c r="D2734" s="169" t="s">
        <v>2250</v>
      </c>
      <c r="E2734" s="169" t="s">
        <v>227</v>
      </c>
      <c r="F2734" s="168">
        <v>11</v>
      </c>
      <c r="G2734" s="168"/>
      <c r="I2734" s="251">
        <f t="shared" si="362"/>
        <v>0</v>
      </c>
      <c r="J2734" s="169" t="s">
        <v>2020</v>
      </c>
    </row>
    <row r="2735" spans="1:10" x14ac:dyDescent="0.3">
      <c r="A2735" s="161"/>
      <c r="B2735" s="161"/>
      <c r="C2735" s="161"/>
      <c r="D2735" s="170" t="s">
        <v>2245</v>
      </c>
      <c r="E2735" s="161"/>
      <c r="F2735" s="161"/>
      <c r="G2735" s="161"/>
      <c r="I2735" s="251"/>
      <c r="J2735" s="169"/>
    </row>
    <row r="2736" spans="1:10" x14ac:dyDescent="0.3">
      <c r="A2736" s="169" t="s">
        <v>945</v>
      </c>
      <c r="B2736" s="169"/>
      <c r="C2736" s="169" t="s">
        <v>2249</v>
      </c>
      <c r="D2736" s="169" t="s">
        <v>2248</v>
      </c>
      <c r="E2736" s="169" t="s">
        <v>227</v>
      </c>
      <c r="F2736" s="168">
        <v>2</v>
      </c>
      <c r="G2736" s="168"/>
      <c r="I2736" s="251">
        <f t="shared" si="362"/>
        <v>0</v>
      </c>
      <c r="J2736" s="169" t="s">
        <v>2020</v>
      </c>
    </row>
    <row r="2737" spans="1:10" x14ac:dyDescent="0.3">
      <c r="A2737" s="161"/>
      <c r="B2737" s="161"/>
      <c r="C2737" s="161"/>
      <c r="D2737" s="170" t="s">
        <v>2245</v>
      </c>
      <c r="E2737" s="161"/>
      <c r="F2737" s="161"/>
      <c r="G2737" s="161"/>
      <c r="I2737" s="251"/>
      <c r="J2737" s="169"/>
    </row>
    <row r="2738" spans="1:10" x14ac:dyDescent="0.3">
      <c r="A2738" s="169" t="s">
        <v>942</v>
      </c>
      <c r="B2738" s="169"/>
      <c r="C2738" s="169" t="s">
        <v>2247</v>
      </c>
      <c r="D2738" s="169" t="s">
        <v>2246</v>
      </c>
      <c r="E2738" s="169" t="s">
        <v>2205</v>
      </c>
      <c r="F2738" s="168">
        <v>4</v>
      </c>
      <c r="G2738" s="168"/>
      <c r="I2738" s="251">
        <f t="shared" si="362"/>
        <v>0</v>
      </c>
      <c r="J2738" s="169" t="s">
        <v>2020</v>
      </c>
    </row>
    <row r="2739" spans="1:10" x14ac:dyDescent="0.3">
      <c r="A2739" s="161"/>
      <c r="B2739" s="161"/>
      <c r="C2739" s="161"/>
      <c r="D2739" s="170" t="s">
        <v>2245</v>
      </c>
      <c r="E2739" s="161"/>
      <c r="F2739" s="161"/>
      <c r="G2739" s="161"/>
      <c r="I2739" s="251"/>
      <c r="J2739" s="169"/>
    </row>
    <row r="2740" spans="1:10" x14ac:dyDescent="0.3">
      <c r="A2740" s="169" t="s">
        <v>939</v>
      </c>
      <c r="B2740" s="169"/>
      <c r="C2740" s="169" t="s">
        <v>2244</v>
      </c>
      <c r="D2740" s="169" t="s">
        <v>2243</v>
      </c>
      <c r="E2740" s="169" t="s">
        <v>2205</v>
      </c>
      <c r="F2740" s="168">
        <v>1</v>
      </c>
      <c r="G2740" s="168"/>
      <c r="I2740" s="251">
        <f t="shared" si="362"/>
        <v>0</v>
      </c>
      <c r="J2740" s="169" t="s">
        <v>2020</v>
      </c>
    </row>
    <row r="2741" spans="1:10" x14ac:dyDescent="0.3">
      <c r="A2741" s="169" t="s">
        <v>936</v>
      </c>
      <c r="B2741" s="169"/>
      <c r="C2741" s="169" t="s">
        <v>2242</v>
      </c>
      <c r="D2741" s="169" t="s">
        <v>2241</v>
      </c>
      <c r="E2741" s="169" t="s">
        <v>2205</v>
      </c>
      <c r="F2741" s="168">
        <v>4</v>
      </c>
      <c r="G2741" s="168"/>
      <c r="I2741" s="251">
        <f t="shared" si="362"/>
        <v>0</v>
      </c>
      <c r="J2741" s="169" t="s">
        <v>2020</v>
      </c>
    </row>
    <row r="2742" spans="1:10" x14ac:dyDescent="0.3">
      <c r="A2742" s="169" t="s">
        <v>933</v>
      </c>
      <c r="B2742" s="169"/>
      <c r="C2742" s="169" t="s">
        <v>2240</v>
      </c>
      <c r="D2742" s="169" t="s">
        <v>2239</v>
      </c>
      <c r="E2742" s="169" t="s">
        <v>2205</v>
      </c>
      <c r="F2742" s="168">
        <v>1</v>
      </c>
      <c r="G2742" s="168"/>
      <c r="I2742" s="251">
        <f t="shared" si="362"/>
        <v>0</v>
      </c>
      <c r="J2742" s="169" t="s">
        <v>2020</v>
      </c>
    </row>
    <row r="2743" spans="1:10" x14ac:dyDescent="0.3">
      <c r="A2743" s="161"/>
      <c r="B2743" s="161"/>
      <c r="C2743" s="161"/>
      <c r="D2743" s="170" t="s">
        <v>2238</v>
      </c>
      <c r="E2743" s="161"/>
      <c r="F2743" s="161"/>
      <c r="G2743" s="161"/>
      <c r="I2743" s="251"/>
      <c r="J2743" s="169"/>
    </row>
    <row r="2744" spans="1:10" x14ac:dyDescent="0.3">
      <c r="A2744" s="169" t="s">
        <v>927</v>
      </c>
      <c r="B2744" s="169"/>
      <c r="C2744" s="169" t="s">
        <v>2237</v>
      </c>
      <c r="D2744" s="169" t="s">
        <v>2236</v>
      </c>
      <c r="E2744" s="169" t="s">
        <v>2205</v>
      </c>
      <c r="F2744" s="168">
        <v>2</v>
      </c>
      <c r="G2744" s="168"/>
      <c r="I2744" s="251">
        <f t="shared" si="362"/>
        <v>0</v>
      </c>
      <c r="J2744" s="169" t="s">
        <v>2020</v>
      </c>
    </row>
    <row r="2745" spans="1:10" x14ac:dyDescent="0.3">
      <c r="A2745" s="169" t="s">
        <v>925</v>
      </c>
      <c r="B2745" s="169"/>
      <c r="C2745" s="169" t="s">
        <v>2235</v>
      </c>
      <c r="D2745" s="169" t="s">
        <v>2234</v>
      </c>
      <c r="E2745" s="169" t="s">
        <v>2205</v>
      </c>
      <c r="F2745" s="168">
        <v>10</v>
      </c>
      <c r="G2745" s="168"/>
      <c r="I2745" s="251">
        <f t="shared" si="362"/>
        <v>0</v>
      </c>
      <c r="J2745" s="169" t="s">
        <v>2020</v>
      </c>
    </row>
    <row r="2746" spans="1:10" x14ac:dyDescent="0.3">
      <c r="A2746" s="169" t="s">
        <v>923</v>
      </c>
      <c r="B2746" s="169"/>
      <c r="C2746" s="169" t="s">
        <v>2233</v>
      </c>
      <c r="D2746" s="169" t="s">
        <v>2232</v>
      </c>
      <c r="E2746" s="169" t="s">
        <v>2205</v>
      </c>
      <c r="F2746" s="168">
        <v>2</v>
      </c>
      <c r="G2746" s="168"/>
      <c r="I2746" s="251">
        <f t="shared" si="362"/>
        <v>0</v>
      </c>
      <c r="J2746" s="169" t="s">
        <v>2020</v>
      </c>
    </row>
    <row r="2747" spans="1:10" x14ac:dyDescent="0.3">
      <c r="A2747" s="169" t="s">
        <v>921</v>
      </c>
      <c r="B2747" s="169"/>
      <c r="C2747" s="169" t="s">
        <v>2231</v>
      </c>
      <c r="D2747" s="169" t="s">
        <v>2230</v>
      </c>
      <c r="E2747" s="169" t="s">
        <v>2205</v>
      </c>
      <c r="F2747" s="168">
        <v>2</v>
      </c>
      <c r="G2747" s="168"/>
      <c r="I2747" s="251">
        <f t="shared" si="362"/>
        <v>0</v>
      </c>
      <c r="J2747" s="169" t="s">
        <v>2020</v>
      </c>
    </row>
    <row r="2748" spans="1:10" x14ac:dyDescent="0.3">
      <c r="A2748" s="169" t="s">
        <v>919</v>
      </c>
      <c r="B2748" s="169"/>
      <c r="C2748" s="169" t="s">
        <v>2229</v>
      </c>
      <c r="D2748" s="169" t="s">
        <v>2228</v>
      </c>
      <c r="E2748" s="169" t="s">
        <v>2205</v>
      </c>
      <c r="F2748" s="168">
        <v>4</v>
      </c>
      <c r="G2748" s="168"/>
      <c r="I2748" s="251">
        <f t="shared" si="362"/>
        <v>0</v>
      </c>
      <c r="J2748" s="169" t="s">
        <v>2020</v>
      </c>
    </row>
    <row r="2749" spans="1:10" x14ac:dyDescent="0.3">
      <c r="A2749" s="169" t="s">
        <v>965</v>
      </c>
      <c r="B2749" s="169"/>
      <c r="C2749" s="169" t="s">
        <v>2227</v>
      </c>
      <c r="D2749" s="169" t="s">
        <v>2226</v>
      </c>
      <c r="E2749" s="169" t="s">
        <v>2205</v>
      </c>
      <c r="F2749" s="168">
        <v>4</v>
      </c>
      <c r="G2749" s="168"/>
      <c r="I2749" s="251">
        <f t="shared" si="362"/>
        <v>0</v>
      </c>
      <c r="J2749" s="169" t="s">
        <v>2020</v>
      </c>
    </row>
    <row r="2750" spans="1:10" x14ac:dyDescent="0.3">
      <c r="A2750" s="169" t="s">
        <v>883</v>
      </c>
      <c r="B2750" s="169"/>
      <c r="C2750" s="169" t="s">
        <v>2225</v>
      </c>
      <c r="D2750" s="169" t="s">
        <v>2224</v>
      </c>
      <c r="E2750" s="169" t="s">
        <v>2205</v>
      </c>
      <c r="F2750" s="168">
        <v>1</v>
      </c>
      <c r="G2750" s="168"/>
      <c r="I2750" s="251">
        <f t="shared" si="362"/>
        <v>0</v>
      </c>
      <c r="J2750" s="169" t="s">
        <v>2020</v>
      </c>
    </row>
    <row r="2751" spans="1:10" x14ac:dyDescent="0.3">
      <c r="A2751" s="169" t="s">
        <v>812</v>
      </c>
      <c r="B2751" s="169"/>
      <c r="C2751" s="169" t="s">
        <v>2223</v>
      </c>
      <c r="D2751" s="169" t="s">
        <v>2222</v>
      </c>
      <c r="E2751" s="169" t="s">
        <v>2205</v>
      </c>
      <c r="F2751" s="168">
        <v>1</v>
      </c>
      <c r="G2751" s="168"/>
      <c r="I2751" s="251">
        <f t="shared" si="362"/>
        <v>0</v>
      </c>
      <c r="J2751" s="169" t="s">
        <v>2020</v>
      </c>
    </row>
    <row r="2752" spans="1:10" x14ac:dyDescent="0.3">
      <c r="A2752" s="169" t="s">
        <v>2221</v>
      </c>
      <c r="B2752" s="169"/>
      <c r="C2752" s="169" t="s">
        <v>2220</v>
      </c>
      <c r="D2752" s="169" t="s">
        <v>2219</v>
      </c>
      <c r="E2752" s="169" t="s">
        <v>227</v>
      </c>
      <c r="F2752" s="168">
        <v>14</v>
      </c>
      <c r="G2752" s="168"/>
      <c r="I2752" s="251">
        <f t="shared" si="362"/>
        <v>0</v>
      </c>
      <c r="J2752" s="169" t="s">
        <v>2020</v>
      </c>
    </row>
    <row r="2753" spans="1:10" x14ac:dyDescent="0.3">
      <c r="A2753" s="169" t="s">
        <v>2005</v>
      </c>
      <c r="B2753" s="169"/>
      <c r="C2753" s="169" t="s">
        <v>2218</v>
      </c>
      <c r="D2753" s="169" t="s">
        <v>2217</v>
      </c>
      <c r="E2753" s="169" t="s">
        <v>227</v>
      </c>
      <c r="F2753" s="168">
        <v>5</v>
      </c>
      <c r="G2753" s="168"/>
      <c r="I2753" s="251">
        <f t="shared" si="362"/>
        <v>0</v>
      </c>
      <c r="J2753" s="169" t="s">
        <v>2020</v>
      </c>
    </row>
    <row r="2754" spans="1:10" ht="25.5" x14ac:dyDescent="0.3">
      <c r="A2754" s="161"/>
      <c r="B2754" s="161"/>
      <c r="C2754" s="161"/>
      <c r="D2754" s="170" t="s">
        <v>2216</v>
      </c>
      <c r="E2754" s="161"/>
      <c r="F2754" s="161"/>
      <c r="G2754" s="161"/>
      <c r="I2754" s="251"/>
      <c r="J2754" s="169"/>
    </row>
    <row r="2755" spans="1:10" x14ac:dyDescent="0.3">
      <c r="A2755" s="169" t="s">
        <v>2215</v>
      </c>
      <c r="B2755" s="169"/>
      <c r="C2755" s="169" t="s">
        <v>2214</v>
      </c>
      <c r="D2755" s="169" t="s">
        <v>2213</v>
      </c>
      <c r="E2755" s="169" t="s">
        <v>227</v>
      </c>
      <c r="F2755" s="168">
        <v>11</v>
      </c>
      <c r="G2755" s="168"/>
      <c r="I2755" s="251">
        <f t="shared" si="362"/>
        <v>0</v>
      </c>
      <c r="J2755" s="169" t="s">
        <v>2020</v>
      </c>
    </row>
    <row r="2756" spans="1:10" x14ac:dyDescent="0.3">
      <c r="A2756" s="169" t="s">
        <v>2212</v>
      </c>
      <c r="B2756" s="169"/>
      <c r="C2756" s="169" t="s">
        <v>2211</v>
      </c>
      <c r="D2756" s="169" t="s">
        <v>2210</v>
      </c>
      <c r="E2756" s="169" t="s">
        <v>227</v>
      </c>
      <c r="F2756" s="168">
        <v>1</v>
      </c>
      <c r="G2756" s="168"/>
      <c r="I2756" s="251">
        <f t="shared" si="362"/>
        <v>0</v>
      </c>
      <c r="J2756" s="169" t="s">
        <v>2020</v>
      </c>
    </row>
    <row r="2757" spans="1:10" ht="25.5" x14ac:dyDescent="0.3">
      <c r="A2757" s="161"/>
      <c r="B2757" s="161"/>
      <c r="C2757" s="161"/>
      <c r="D2757" s="170" t="s">
        <v>2209</v>
      </c>
      <c r="E2757" s="161"/>
      <c r="F2757" s="161"/>
      <c r="G2757" s="161"/>
      <c r="J2757" s="169"/>
    </row>
    <row r="2758" spans="1:10" ht="15" x14ac:dyDescent="0.3">
      <c r="A2758" s="166"/>
      <c r="B2758" s="167"/>
      <c r="C2758" s="167" t="s">
        <v>2011</v>
      </c>
      <c r="D2758" s="167" t="s">
        <v>1993</v>
      </c>
      <c r="E2758" s="166" t="s">
        <v>30</v>
      </c>
      <c r="F2758" s="166" t="s">
        <v>30</v>
      </c>
      <c r="G2758" s="166"/>
      <c r="I2758" s="143">
        <f>SUM(I2759)</f>
        <v>0</v>
      </c>
      <c r="J2758" s="169"/>
    </row>
    <row r="2759" spans="1:10" x14ac:dyDescent="0.3">
      <c r="A2759" s="169" t="s">
        <v>2208</v>
      </c>
      <c r="B2759" s="169"/>
      <c r="C2759" s="169" t="s">
        <v>2207</v>
      </c>
      <c r="D2759" s="169" t="s">
        <v>2206</v>
      </c>
      <c r="E2759" s="169" t="s">
        <v>2205</v>
      </c>
      <c r="F2759" s="168">
        <v>4</v>
      </c>
      <c r="G2759" s="168"/>
      <c r="I2759" s="251">
        <f t="shared" ref="I2759" si="363">(G2759+H2759)*F2759</f>
        <v>0</v>
      </c>
      <c r="J2759" s="169" t="s">
        <v>2020</v>
      </c>
    </row>
    <row r="2760" spans="1:10" ht="15" x14ac:dyDescent="0.3">
      <c r="A2760" s="166"/>
      <c r="B2760" s="167"/>
      <c r="C2760" s="167" t="s">
        <v>2010</v>
      </c>
      <c r="D2760" s="167" t="s">
        <v>2009</v>
      </c>
      <c r="E2760" s="166" t="s">
        <v>30</v>
      </c>
      <c r="F2760" s="166" t="s">
        <v>30</v>
      </c>
      <c r="G2760" s="166"/>
      <c r="I2760" s="143">
        <f>SUM(I2761)</f>
        <v>0</v>
      </c>
      <c r="J2760" s="169"/>
    </row>
    <row r="2761" spans="1:10" x14ac:dyDescent="0.3">
      <c r="A2761" s="169" t="s">
        <v>2204</v>
      </c>
      <c r="B2761" s="169"/>
      <c r="C2761" s="169" t="s">
        <v>2203</v>
      </c>
      <c r="D2761" s="169" t="s">
        <v>2202</v>
      </c>
      <c r="E2761" s="169" t="s">
        <v>144</v>
      </c>
      <c r="F2761" s="168">
        <v>3</v>
      </c>
      <c r="G2761" s="168"/>
      <c r="I2761" s="251">
        <f t="shared" ref="I2761" si="364">(G2761+H2761)*F2761</f>
        <v>0</v>
      </c>
      <c r="J2761" s="169" t="s">
        <v>2020</v>
      </c>
    </row>
    <row r="2762" spans="1:10" ht="15" x14ac:dyDescent="0.3">
      <c r="A2762" s="166"/>
      <c r="B2762" s="167"/>
      <c r="C2762" s="167" t="s">
        <v>627</v>
      </c>
      <c r="D2762" s="167" t="s">
        <v>626</v>
      </c>
      <c r="E2762" s="166" t="s">
        <v>30</v>
      </c>
      <c r="F2762" s="166" t="s">
        <v>30</v>
      </c>
      <c r="G2762" s="166"/>
      <c r="I2762" s="143">
        <f>SUM(I2763:I2777)</f>
        <v>0</v>
      </c>
      <c r="J2762" s="169"/>
    </row>
    <row r="2763" spans="1:10" x14ac:dyDescent="0.3">
      <c r="A2763" s="169" t="s">
        <v>2201</v>
      </c>
      <c r="B2763" s="169"/>
      <c r="C2763" s="169" t="s">
        <v>2200</v>
      </c>
      <c r="D2763" s="169" t="s">
        <v>2199</v>
      </c>
      <c r="E2763" s="169" t="s">
        <v>227</v>
      </c>
      <c r="F2763" s="168">
        <v>6</v>
      </c>
      <c r="G2763" s="168"/>
      <c r="I2763" s="251">
        <f t="shared" ref="I2763:I2784" si="365">(G2763+H2763)*F2763</f>
        <v>0</v>
      </c>
      <c r="J2763" s="169" t="s">
        <v>2020</v>
      </c>
    </row>
    <row r="2764" spans="1:10" x14ac:dyDescent="0.3">
      <c r="A2764" s="169" t="s">
        <v>2198</v>
      </c>
      <c r="B2764" s="169"/>
      <c r="C2764" s="169" t="s">
        <v>2197</v>
      </c>
      <c r="D2764" s="169" t="s">
        <v>2196</v>
      </c>
      <c r="E2764" s="169" t="s">
        <v>227</v>
      </c>
      <c r="F2764" s="168">
        <v>1</v>
      </c>
      <c r="G2764" s="168"/>
      <c r="I2764" s="251">
        <f t="shared" si="365"/>
        <v>0</v>
      </c>
      <c r="J2764" s="169" t="s">
        <v>2020</v>
      </c>
    </row>
    <row r="2765" spans="1:10" x14ac:dyDescent="0.3">
      <c r="A2765" s="169" t="s">
        <v>2195</v>
      </c>
      <c r="B2765" s="169"/>
      <c r="C2765" s="169" t="s">
        <v>2194</v>
      </c>
      <c r="D2765" s="169" t="s">
        <v>2193</v>
      </c>
      <c r="E2765" s="169" t="s">
        <v>227</v>
      </c>
      <c r="F2765" s="168">
        <v>7</v>
      </c>
      <c r="G2765" s="168"/>
      <c r="I2765" s="251">
        <f t="shared" si="365"/>
        <v>0</v>
      </c>
      <c r="J2765" s="169" t="s">
        <v>2020</v>
      </c>
    </row>
    <row r="2766" spans="1:10" x14ac:dyDescent="0.3">
      <c r="A2766" s="169" t="s">
        <v>2192</v>
      </c>
      <c r="B2766" s="169"/>
      <c r="C2766" s="169" t="s">
        <v>2191</v>
      </c>
      <c r="D2766" s="169" t="s">
        <v>2190</v>
      </c>
      <c r="E2766" s="169" t="s">
        <v>227</v>
      </c>
      <c r="F2766" s="168">
        <v>2</v>
      </c>
      <c r="G2766" s="168"/>
      <c r="I2766" s="251">
        <f t="shared" si="365"/>
        <v>0</v>
      </c>
      <c r="J2766" s="169" t="s">
        <v>2020</v>
      </c>
    </row>
    <row r="2767" spans="1:10" x14ac:dyDescent="0.3">
      <c r="A2767" s="169" t="s">
        <v>2189</v>
      </c>
      <c r="B2767" s="169"/>
      <c r="C2767" s="169" t="s">
        <v>2188</v>
      </c>
      <c r="D2767" s="169" t="s">
        <v>2187</v>
      </c>
      <c r="E2767" s="169" t="s">
        <v>227</v>
      </c>
      <c r="F2767" s="168">
        <v>13</v>
      </c>
      <c r="G2767" s="168"/>
      <c r="I2767" s="251">
        <f t="shared" si="365"/>
        <v>0</v>
      </c>
      <c r="J2767" s="169" t="s">
        <v>2020</v>
      </c>
    </row>
    <row r="2768" spans="1:10" x14ac:dyDescent="0.3">
      <c r="A2768" s="169" t="s">
        <v>2186</v>
      </c>
      <c r="B2768" s="169"/>
      <c r="C2768" s="169" t="s">
        <v>2185</v>
      </c>
      <c r="D2768" s="169" t="s">
        <v>2184</v>
      </c>
      <c r="E2768" s="169" t="s">
        <v>227</v>
      </c>
      <c r="F2768" s="168">
        <v>5</v>
      </c>
      <c r="G2768" s="168"/>
      <c r="I2768" s="251">
        <f t="shared" si="365"/>
        <v>0</v>
      </c>
      <c r="J2768" s="169" t="s">
        <v>2020</v>
      </c>
    </row>
    <row r="2769" spans="1:10" x14ac:dyDescent="0.3">
      <c r="A2769" s="169" t="s">
        <v>2183</v>
      </c>
      <c r="B2769" s="169"/>
      <c r="C2769" s="169" t="s">
        <v>2182</v>
      </c>
      <c r="D2769" s="169" t="s">
        <v>2181</v>
      </c>
      <c r="E2769" s="169" t="s">
        <v>227</v>
      </c>
      <c r="F2769" s="168">
        <v>28</v>
      </c>
      <c r="G2769" s="168"/>
      <c r="I2769" s="251">
        <f t="shared" si="365"/>
        <v>0</v>
      </c>
      <c r="J2769" s="169" t="s">
        <v>2020</v>
      </c>
    </row>
    <row r="2770" spans="1:10" x14ac:dyDescent="0.3">
      <c r="A2770" s="169" t="s">
        <v>2180</v>
      </c>
      <c r="B2770" s="169"/>
      <c r="C2770" s="169" t="s">
        <v>2179</v>
      </c>
      <c r="D2770" s="169" t="s">
        <v>2178</v>
      </c>
      <c r="E2770" s="169" t="s">
        <v>227</v>
      </c>
      <c r="F2770" s="168">
        <v>94</v>
      </c>
      <c r="G2770" s="168"/>
      <c r="I2770" s="251">
        <f t="shared" si="365"/>
        <v>0</v>
      </c>
      <c r="J2770" s="169" t="s">
        <v>2020</v>
      </c>
    </row>
    <row r="2771" spans="1:10" x14ac:dyDescent="0.3">
      <c r="A2771" s="169" t="s">
        <v>2177</v>
      </c>
      <c r="B2771" s="169"/>
      <c r="C2771" s="169" t="s">
        <v>2176</v>
      </c>
      <c r="D2771" s="169" t="s">
        <v>2175</v>
      </c>
      <c r="E2771" s="169" t="s">
        <v>227</v>
      </c>
      <c r="F2771" s="168">
        <v>12</v>
      </c>
      <c r="G2771" s="168"/>
      <c r="I2771" s="251">
        <f t="shared" si="365"/>
        <v>0</v>
      </c>
      <c r="J2771" s="169" t="s">
        <v>2020</v>
      </c>
    </row>
    <row r="2772" spans="1:10" x14ac:dyDescent="0.3">
      <c r="A2772" s="169" t="s">
        <v>2174</v>
      </c>
      <c r="B2772" s="169"/>
      <c r="C2772" s="169" t="s">
        <v>2173</v>
      </c>
      <c r="D2772" s="169" t="s">
        <v>2172</v>
      </c>
      <c r="E2772" s="169" t="s">
        <v>227</v>
      </c>
      <c r="F2772" s="168">
        <v>72</v>
      </c>
      <c r="G2772" s="168"/>
      <c r="I2772" s="251">
        <f t="shared" si="365"/>
        <v>0</v>
      </c>
      <c r="J2772" s="169" t="s">
        <v>2020</v>
      </c>
    </row>
    <row r="2773" spans="1:10" x14ac:dyDescent="0.3">
      <c r="A2773" s="169" t="s">
        <v>2171</v>
      </c>
      <c r="B2773" s="169"/>
      <c r="C2773" s="169" t="s">
        <v>2170</v>
      </c>
      <c r="D2773" s="169" t="s">
        <v>2169</v>
      </c>
      <c r="E2773" s="169" t="s">
        <v>227</v>
      </c>
      <c r="F2773" s="168">
        <v>30</v>
      </c>
      <c r="G2773" s="168"/>
      <c r="I2773" s="251">
        <f t="shared" si="365"/>
        <v>0</v>
      </c>
      <c r="J2773" s="169" t="s">
        <v>2020</v>
      </c>
    </row>
    <row r="2774" spans="1:10" x14ac:dyDescent="0.3">
      <c r="A2774" s="169" t="s">
        <v>2168</v>
      </c>
      <c r="B2774" s="169"/>
      <c r="C2774" s="169" t="s">
        <v>2167</v>
      </c>
      <c r="D2774" s="169" t="s">
        <v>2166</v>
      </c>
      <c r="E2774" s="169" t="s">
        <v>227</v>
      </c>
      <c r="F2774" s="168">
        <v>128</v>
      </c>
      <c r="G2774" s="168"/>
      <c r="I2774" s="251">
        <f t="shared" si="365"/>
        <v>0</v>
      </c>
      <c r="J2774" s="169" t="s">
        <v>2020</v>
      </c>
    </row>
    <row r="2775" spans="1:10" x14ac:dyDescent="0.3">
      <c r="A2775" s="169" t="s">
        <v>2165</v>
      </c>
      <c r="B2775" s="169"/>
      <c r="C2775" s="169" t="s">
        <v>2164</v>
      </c>
      <c r="D2775" s="169" t="s">
        <v>2163</v>
      </c>
      <c r="E2775" s="169" t="s">
        <v>227</v>
      </c>
      <c r="F2775" s="168">
        <v>38</v>
      </c>
      <c r="G2775" s="168"/>
      <c r="I2775" s="251">
        <f t="shared" si="365"/>
        <v>0</v>
      </c>
      <c r="J2775" s="169" t="s">
        <v>2020</v>
      </c>
    </row>
    <row r="2776" spans="1:10" x14ac:dyDescent="0.3">
      <c r="A2776" s="169" t="s">
        <v>2162</v>
      </c>
      <c r="B2776" s="169"/>
      <c r="C2776" s="169" t="s">
        <v>2161</v>
      </c>
      <c r="D2776" s="169" t="s">
        <v>2160</v>
      </c>
      <c r="E2776" s="169" t="s">
        <v>227</v>
      </c>
      <c r="F2776" s="168">
        <v>38</v>
      </c>
      <c r="G2776" s="168"/>
      <c r="I2776" s="251">
        <f t="shared" si="365"/>
        <v>0</v>
      </c>
      <c r="J2776" s="169" t="s">
        <v>2020</v>
      </c>
    </row>
    <row r="2777" spans="1:10" x14ac:dyDescent="0.3">
      <c r="A2777" s="169" t="s">
        <v>2159</v>
      </c>
      <c r="B2777" s="169"/>
      <c r="C2777" s="169" t="s">
        <v>2158</v>
      </c>
      <c r="D2777" s="169" t="s">
        <v>2157</v>
      </c>
      <c r="E2777" s="169" t="s">
        <v>227</v>
      </c>
      <c r="F2777" s="168">
        <v>70</v>
      </c>
      <c r="G2777" s="168"/>
      <c r="I2777" s="251">
        <f t="shared" si="365"/>
        <v>0</v>
      </c>
      <c r="J2777" s="169" t="s">
        <v>2020</v>
      </c>
    </row>
    <row r="2778" spans="1:10" ht="15" x14ac:dyDescent="0.3">
      <c r="A2778" s="166"/>
      <c r="B2778" s="167"/>
      <c r="C2778" s="167" t="s">
        <v>1297</v>
      </c>
      <c r="D2778" s="167" t="s">
        <v>2008</v>
      </c>
      <c r="E2778" s="166" t="s">
        <v>30</v>
      </c>
      <c r="F2778" s="166" t="s">
        <v>30</v>
      </c>
      <c r="G2778" s="166"/>
      <c r="I2778" s="143">
        <f>SUM(I2779:I2780)</f>
        <v>0</v>
      </c>
      <c r="J2778" s="169"/>
    </row>
    <row r="2779" spans="1:10" x14ac:dyDescent="0.3">
      <c r="A2779" s="169" t="s">
        <v>2156</v>
      </c>
      <c r="B2779" s="169"/>
      <c r="C2779" s="169" t="s">
        <v>2155</v>
      </c>
      <c r="D2779" s="169" t="s">
        <v>2154</v>
      </c>
      <c r="E2779" s="169" t="s">
        <v>144</v>
      </c>
      <c r="F2779" s="168">
        <v>36</v>
      </c>
      <c r="G2779" s="168"/>
      <c r="I2779" s="251">
        <f t="shared" si="365"/>
        <v>0</v>
      </c>
      <c r="J2779" s="169" t="s">
        <v>2020</v>
      </c>
    </row>
    <row r="2780" spans="1:10" x14ac:dyDescent="0.3">
      <c r="A2780" s="169" t="s">
        <v>2153</v>
      </c>
      <c r="B2780" s="169"/>
      <c r="C2780" s="169" t="s">
        <v>2152</v>
      </c>
      <c r="D2780" s="169" t="s">
        <v>2151</v>
      </c>
      <c r="E2780" s="169" t="s">
        <v>144</v>
      </c>
      <c r="F2780" s="168">
        <v>34</v>
      </c>
      <c r="G2780" s="168"/>
      <c r="I2780" s="251">
        <f t="shared" si="365"/>
        <v>0</v>
      </c>
      <c r="J2780" s="169" t="s">
        <v>2020</v>
      </c>
    </row>
    <row r="2781" spans="1:10" ht="15" x14ac:dyDescent="0.3">
      <c r="A2781" s="166"/>
      <c r="B2781" s="167"/>
      <c r="C2781" s="167" t="s">
        <v>945</v>
      </c>
      <c r="D2781" s="167" t="s">
        <v>2007</v>
      </c>
      <c r="E2781" s="166" t="s">
        <v>30</v>
      </c>
      <c r="F2781" s="166" t="s">
        <v>30</v>
      </c>
      <c r="G2781" s="166"/>
      <c r="I2781" s="143">
        <f>SUM(I2782:I2784)</f>
        <v>0</v>
      </c>
      <c r="J2781" s="169"/>
    </row>
    <row r="2782" spans="1:10" x14ac:dyDescent="0.3">
      <c r="A2782" s="169" t="s">
        <v>2150</v>
      </c>
      <c r="B2782" s="169"/>
      <c r="C2782" s="169" t="s">
        <v>2149</v>
      </c>
      <c r="D2782" s="169" t="s">
        <v>2148</v>
      </c>
      <c r="E2782" s="169" t="s">
        <v>144</v>
      </c>
      <c r="F2782" s="168">
        <v>6</v>
      </c>
      <c r="G2782" s="168"/>
      <c r="I2782" s="251">
        <f t="shared" si="365"/>
        <v>0</v>
      </c>
      <c r="J2782" s="169" t="s">
        <v>2020</v>
      </c>
    </row>
    <row r="2783" spans="1:10" ht="114.75" x14ac:dyDescent="0.3">
      <c r="A2783" s="161"/>
      <c r="B2783" s="161"/>
      <c r="C2783" s="161"/>
      <c r="D2783" s="170" t="s">
        <v>2147</v>
      </c>
      <c r="E2783" s="161"/>
      <c r="F2783" s="161"/>
      <c r="G2783" s="161"/>
      <c r="I2783" s="251"/>
      <c r="J2783" s="169"/>
    </row>
    <row r="2784" spans="1:10" x14ac:dyDescent="0.3">
      <c r="A2784" s="169" t="s">
        <v>2146</v>
      </c>
      <c r="B2784" s="169"/>
      <c r="C2784" s="169" t="s">
        <v>2145</v>
      </c>
      <c r="D2784" s="169" t="s">
        <v>2144</v>
      </c>
      <c r="E2784" s="169" t="s">
        <v>144</v>
      </c>
      <c r="F2784" s="168">
        <v>4.5</v>
      </c>
      <c r="G2784" s="168"/>
      <c r="I2784" s="251">
        <f t="shared" si="365"/>
        <v>0</v>
      </c>
      <c r="J2784" s="169" t="s">
        <v>2020</v>
      </c>
    </row>
    <row r="2785" spans="1:10" ht="153" x14ac:dyDescent="0.3">
      <c r="A2785" s="161"/>
      <c r="B2785" s="161"/>
      <c r="C2785" s="161"/>
      <c r="D2785" s="170" t="s">
        <v>2143</v>
      </c>
      <c r="E2785" s="161"/>
      <c r="F2785" s="161"/>
      <c r="G2785" s="161"/>
      <c r="J2785" s="169"/>
    </row>
    <row r="2786" spans="1:10" ht="15" x14ac:dyDescent="0.3">
      <c r="A2786" s="166"/>
      <c r="B2786" s="167"/>
      <c r="C2786" s="167" t="s">
        <v>925</v>
      </c>
      <c r="D2786" s="167" t="s">
        <v>2006</v>
      </c>
      <c r="E2786" s="166" t="s">
        <v>30</v>
      </c>
      <c r="F2786" s="166" t="s">
        <v>30</v>
      </c>
      <c r="G2786" s="166"/>
      <c r="I2786" s="143">
        <f>SUM(I2787:I2795)</f>
        <v>0</v>
      </c>
      <c r="J2786" s="169"/>
    </row>
    <row r="2787" spans="1:10" x14ac:dyDescent="0.3">
      <c r="A2787" s="169" t="s">
        <v>2142</v>
      </c>
      <c r="B2787" s="169"/>
      <c r="C2787" s="169" t="s">
        <v>2141</v>
      </c>
      <c r="D2787" s="169" t="s">
        <v>2140</v>
      </c>
      <c r="E2787" s="169" t="s">
        <v>227</v>
      </c>
      <c r="F2787" s="168">
        <v>1</v>
      </c>
      <c r="G2787" s="168"/>
      <c r="I2787" s="251">
        <f t="shared" ref="I2787:I2795" si="366">(G2787+H2787)*F2787</f>
        <v>0</v>
      </c>
      <c r="J2787" s="169" t="s">
        <v>2020</v>
      </c>
    </row>
    <row r="2788" spans="1:10" x14ac:dyDescent="0.3">
      <c r="A2788" s="169" t="s">
        <v>2139</v>
      </c>
      <c r="B2788" s="169"/>
      <c r="C2788" s="169" t="s">
        <v>2138</v>
      </c>
      <c r="D2788" s="169" t="s">
        <v>2137</v>
      </c>
      <c r="E2788" s="169" t="s">
        <v>227</v>
      </c>
      <c r="F2788" s="168">
        <v>1</v>
      </c>
      <c r="G2788" s="168"/>
      <c r="I2788" s="251">
        <f t="shared" si="366"/>
        <v>0</v>
      </c>
      <c r="J2788" s="169" t="s">
        <v>2020</v>
      </c>
    </row>
    <row r="2789" spans="1:10" x14ac:dyDescent="0.3">
      <c r="A2789" s="169" t="s">
        <v>2136</v>
      </c>
      <c r="B2789" s="169"/>
      <c r="C2789" s="169" t="s">
        <v>2135</v>
      </c>
      <c r="D2789" s="169" t="s">
        <v>2134</v>
      </c>
      <c r="E2789" s="169" t="s">
        <v>227</v>
      </c>
      <c r="F2789" s="168">
        <v>1</v>
      </c>
      <c r="G2789" s="168"/>
      <c r="I2789" s="251">
        <f t="shared" si="366"/>
        <v>0</v>
      </c>
      <c r="J2789" s="169" t="s">
        <v>2020</v>
      </c>
    </row>
    <row r="2790" spans="1:10" ht="63.75" x14ac:dyDescent="0.3">
      <c r="A2790" s="161"/>
      <c r="B2790" s="161"/>
      <c r="C2790" s="161"/>
      <c r="D2790" s="170" t="s">
        <v>2131</v>
      </c>
      <c r="E2790" s="161"/>
      <c r="F2790" s="161"/>
      <c r="G2790" s="161"/>
      <c r="I2790" s="251"/>
      <c r="J2790" s="169"/>
    </row>
    <row r="2791" spans="1:10" x14ac:dyDescent="0.3">
      <c r="A2791" s="169" t="s">
        <v>2133</v>
      </c>
      <c r="B2791" s="169"/>
      <c r="C2791" s="169" t="s">
        <v>2132</v>
      </c>
      <c r="D2791" s="169" t="s">
        <v>2128</v>
      </c>
      <c r="E2791" s="169" t="s">
        <v>227</v>
      </c>
      <c r="F2791" s="168">
        <v>1</v>
      </c>
      <c r="G2791" s="168"/>
      <c r="I2791" s="251">
        <f t="shared" si="366"/>
        <v>0</v>
      </c>
      <c r="J2791" s="169" t="s">
        <v>2020</v>
      </c>
    </row>
    <row r="2792" spans="1:10" ht="63.75" x14ac:dyDescent="0.3">
      <c r="A2792" s="161"/>
      <c r="B2792" s="161"/>
      <c r="C2792" s="161"/>
      <c r="D2792" s="170" t="s">
        <v>2131</v>
      </c>
      <c r="E2792" s="161"/>
      <c r="F2792" s="161"/>
      <c r="G2792" s="161"/>
      <c r="I2792" s="251"/>
      <c r="J2792" s="169"/>
    </row>
    <row r="2793" spans="1:10" x14ac:dyDescent="0.3">
      <c r="A2793" s="169" t="s">
        <v>2130</v>
      </c>
      <c r="B2793" s="169"/>
      <c r="C2793" s="169" t="s">
        <v>2129</v>
      </c>
      <c r="D2793" s="169" t="s">
        <v>2128</v>
      </c>
      <c r="E2793" s="169" t="s">
        <v>227</v>
      </c>
      <c r="F2793" s="168">
        <v>1</v>
      </c>
      <c r="G2793" s="168"/>
      <c r="I2793" s="251">
        <f t="shared" si="366"/>
        <v>0</v>
      </c>
      <c r="J2793" s="169" t="s">
        <v>2020</v>
      </c>
    </row>
    <row r="2794" spans="1:10" ht="63.75" x14ac:dyDescent="0.3">
      <c r="A2794" s="161"/>
      <c r="B2794" s="161"/>
      <c r="C2794" s="161"/>
      <c r="D2794" s="170" t="s">
        <v>2127</v>
      </c>
      <c r="E2794" s="161"/>
      <c r="F2794" s="161"/>
      <c r="G2794" s="161"/>
      <c r="I2794" s="251"/>
      <c r="J2794" s="169"/>
    </row>
    <row r="2795" spans="1:10" x14ac:dyDescent="0.3">
      <c r="A2795" s="169" t="s">
        <v>2126</v>
      </c>
      <c r="B2795" s="169"/>
      <c r="C2795" s="169" t="s">
        <v>2125</v>
      </c>
      <c r="D2795" s="169" t="s">
        <v>2124</v>
      </c>
      <c r="E2795" s="169" t="s">
        <v>227</v>
      </c>
      <c r="F2795" s="168">
        <v>1</v>
      </c>
      <c r="G2795" s="301"/>
      <c r="I2795" s="251">
        <f t="shared" si="366"/>
        <v>0</v>
      </c>
      <c r="J2795" s="169" t="s">
        <v>2020</v>
      </c>
    </row>
    <row r="2796" spans="1:10" x14ac:dyDescent="0.3">
      <c r="A2796" s="161"/>
      <c r="B2796" s="161"/>
      <c r="C2796" s="161"/>
      <c r="D2796" s="170" t="s">
        <v>2123</v>
      </c>
      <c r="E2796" s="161"/>
      <c r="F2796" s="161"/>
      <c r="G2796" s="161"/>
      <c r="J2796" s="169"/>
    </row>
    <row r="2797" spans="1:10" ht="15" x14ac:dyDescent="0.3">
      <c r="A2797" s="166"/>
      <c r="B2797" s="167"/>
      <c r="C2797" s="167" t="s">
        <v>2005</v>
      </c>
      <c r="D2797" s="167" t="s">
        <v>2004</v>
      </c>
      <c r="E2797" s="166" t="s">
        <v>30</v>
      </c>
      <c r="F2797" s="166" t="s">
        <v>30</v>
      </c>
      <c r="G2797" s="166"/>
      <c r="I2797" s="143">
        <f>SUM(I2798:I2799)</f>
        <v>0</v>
      </c>
      <c r="J2797" s="169"/>
    </row>
    <row r="2798" spans="1:10" x14ac:dyDescent="0.3">
      <c r="A2798" s="169" t="s">
        <v>2122</v>
      </c>
      <c r="B2798" s="169"/>
      <c r="C2798" s="169" t="s">
        <v>2121</v>
      </c>
      <c r="D2798" s="169" t="s">
        <v>2120</v>
      </c>
      <c r="E2798" s="169" t="s">
        <v>144</v>
      </c>
      <c r="F2798" s="168">
        <v>10</v>
      </c>
      <c r="G2798" s="168"/>
      <c r="I2798" s="251">
        <f t="shared" ref="I2798:I2840" si="367">(G2798+H2798)*F2798</f>
        <v>0</v>
      </c>
      <c r="J2798" s="169" t="s">
        <v>2020</v>
      </c>
    </row>
    <row r="2799" spans="1:10" x14ac:dyDescent="0.3">
      <c r="A2799" s="169" t="s">
        <v>2119</v>
      </c>
      <c r="B2799" s="169"/>
      <c r="C2799" s="169" t="s">
        <v>2118</v>
      </c>
      <c r="D2799" s="169" t="s">
        <v>2117</v>
      </c>
      <c r="E2799" s="169" t="s">
        <v>144</v>
      </c>
      <c r="F2799" s="168">
        <v>12</v>
      </c>
      <c r="G2799" s="168"/>
      <c r="I2799" s="251">
        <f t="shared" si="367"/>
        <v>0</v>
      </c>
      <c r="J2799" s="169" t="s">
        <v>2020</v>
      </c>
    </row>
    <row r="2800" spans="1:10" ht="15" x14ac:dyDescent="0.3">
      <c r="A2800" s="166"/>
      <c r="B2800" s="167"/>
      <c r="C2800" s="167" t="s">
        <v>2003</v>
      </c>
      <c r="D2800" s="167" t="s">
        <v>739</v>
      </c>
      <c r="E2800" s="166" t="s">
        <v>30</v>
      </c>
      <c r="F2800" s="166" t="s">
        <v>30</v>
      </c>
      <c r="G2800" s="166"/>
      <c r="I2800" s="143">
        <f>SUM(I2801)</f>
        <v>0</v>
      </c>
      <c r="J2800" s="169"/>
    </row>
    <row r="2801" spans="1:10" x14ac:dyDescent="0.3">
      <c r="A2801" s="169" t="s">
        <v>2116</v>
      </c>
      <c r="B2801" s="169"/>
      <c r="C2801" s="169" t="s">
        <v>2115</v>
      </c>
      <c r="D2801" s="169" t="s">
        <v>2114</v>
      </c>
      <c r="E2801" s="169" t="s">
        <v>223</v>
      </c>
      <c r="F2801" s="168">
        <v>695</v>
      </c>
      <c r="G2801" s="168"/>
      <c r="I2801" s="251">
        <f t="shared" si="367"/>
        <v>0</v>
      </c>
      <c r="J2801" s="169" t="s">
        <v>2020</v>
      </c>
    </row>
    <row r="2802" spans="1:10" ht="15" x14ac:dyDescent="0.3">
      <c r="A2802" s="166"/>
      <c r="B2802" s="167"/>
      <c r="C2802" s="167" t="s">
        <v>2002</v>
      </c>
      <c r="D2802" s="167" t="s">
        <v>2001</v>
      </c>
      <c r="E2802" s="166" t="s">
        <v>30</v>
      </c>
      <c r="F2802" s="166" t="s">
        <v>30</v>
      </c>
      <c r="G2802" s="166"/>
      <c r="I2802" s="143">
        <f>SUM(I2803)</f>
        <v>0</v>
      </c>
      <c r="J2802" s="169"/>
    </row>
    <row r="2803" spans="1:10" x14ac:dyDescent="0.3">
      <c r="A2803" s="169" t="s">
        <v>2113</v>
      </c>
      <c r="B2803" s="169"/>
      <c r="C2803" s="169" t="s">
        <v>2112</v>
      </c>
      <c r="D2803" s="169" t="s">
        <v>2111</v>
      </c>
      <c r="E2803" s="169" t="s">
        <v>223</v>
      </c>
      <c r="F2803" s="301">
        <v>3606</v>
      </c>
      <c r="G2803" s="168"/>
      <c r="I2803" s="251">
        <f t="shared" si="367"/>
        <v>0</v>
      </c>
      <c r="J2803" s="169" t="s">
        <v>2020</v>
      </c>
    </row>
    <row r="2804" spans="1:10" ht="15" x14ac:dyDescent="0.3">
      <c r="A2804" s="166"/>
      <c r="B2804" s="167"/>
      <c r="C2804" s="167" t="s">
        <v>2000</v>
      </c>
      <c r="D2804" s="167" t="s">
        <v>1999</v>
      </c>
      <c r="E2804" s="166" t="s">
        <v>30</v>
      </c>
      <c r="F2804" s="166" t="s">
        <v>30</v>
      </c>
      <c r="G2804" s="166"/>
      <c r="I2804" s="143">
        <f>SUM(I2805)</f>
        <v>0</v>
      </c>
      <c r="J2804" s="169"/>
    </row>
    <row r="2805" spans="1:10" x14ac:dyDescent="0.3">
      <c r="A2805" s="169" t="s">
        <v>2110</v>
      </c>
      <c r="B2805" s="169"/>
      <c r="C2805" s="169" t="s">
        <v>2109</v>
      </c>
      <c r="D2805" s="169" t="s">
        <v>2108</v>
      </c>
      <c r="E2805" s="169" t="s">
        <v>223</v>
      </c>
      <c r="F2805" s="301">
        <v>3204</v>
      </c>
      <c r="G2805" s="168"/>
      <c r="I2805" s="251">
        <f t="shared" si="367"/>
        <v>0</v>
      </c>
      <c r="J2805" s="169" t="s">
        <v>2020</v>
      </c>
    </row>
    <row r="2806" spans="1:10" ht="15" x14ac:dyDescent="0.3">
      <c r="A2806" s="166"/>
      <c r="B2806" s="167"/>
      <c r="C2806" s="167" t="s">
        <v>1998</v>
      </c>
      <c r="D2806" s="167" t="s">
        <v>1997</v>
      </c>
      <c r="E2806" s="166" t="s">
        <v>30</v>
      </c>
      <c r="F2806" s="166" t="s">
        <v>30</v>
      </c>
      <c r="G2806" s="166"/>
      <c r="I2806" s="143">
        <f>SUM(I2807)</f>
        <v>0</v>
      </c>
      <c r="J2806" s="169"/>
    </row>
    <row r="2807" spans="1:10" x14ac:dyDescent="0.3">
      <c r="A2807" s="169" t="s">
        <v>2107</v>
      </c>
      <c r="B2807" s="169"/>
      <c r="C2807" s="169" t="s">
        <v>2106</v>
      </c>
      <c r="D2807" s="169" t="s">
        <v>2105</v>
      </c>
      <c r="E2807" s="169" t="s">
        <v>223</v>
      </c>
      <c r="F2807" s="168">
        <v>963</v>
      </c>
      <c r="G2807" s="168"/>
      <c r="I2807" s="251">
        <f t="shared" si="367"/>
        <v>0</v>
      </c>
      <c r="J2807" s="169" t="s">
        <v>2020</v>
      </c>
    </row>
    <row r="2808" spans="1:10" ht="15" x14ac:dyDescent="0.3">
      <c r="A2808" s="166"/>
      <c r="B2808" s="167"/>
      <c r="C2808" s="167" t="s">
        <v>1996</v>
      </c>
      <c r="D2808" s="167" t="s">
        <v>1995</v>
      </c>
      <c r="E2808" s="166" t="s">
        <v>30</v>
      </c>
      <c r="F2808" s="166" t="s">
        <v>30</v>
      </c>
      <c r="G2808" s="166"/>
      <c r="I2808" s="143">
        <f>SUM(I2809)</f>
        <v>0</v>
      </c>
      <c r="J2808" s="169"/>
    </row>
    <row r="2809" spans="1:10" x14ac:dyDescent="0.3">
      <c r="A2809" s="169" t="s">
        <v>2104</v>
      </c>
      <c r="B2809" s="169"/>
      <c r="C2809" s="169" t="s">
        <v>2103</v>
      </c>
      <c r="D2809" s="169" t="s">
        <v>2102</v>
      </c>
      <c r="E2809" s="169" t="s">
        <v>223</v>
      </c>
      <c r="F2809" s="301">
        <v>2076</v>
      </c>
      <c r="G2809" s="168"/>
      <c r="I2809" s="251">
        <f t="shared" si="367"/>
        <v>0</v>
      </c>
      <c r="J2809" s="169" t="s">
        <v>2020</v>
      </c>
    </row>
    <row r="2810" spans="1:10" ht="15" x14ac:dyDescent="0.3">
      <c r="A2810" s="166"/>
      <c r="B2810" s="167"/>
      <c r="C2810" s="167" t="s">
        <v>1994</v>
      </c>
      <c r="D2810" s="167" t="s">
        <v>1993</v>
      </c>
      <c r="E2810" s="166" t="s">
        <v>30</v>
      </c>
      <c r="F2810" s="166" t="s">
        <v>30</v>
      </c>
      <c r="G2810" s="166"/>
      <c r="I2810" s="143">
        <f>SUM(I2811)</f>
        <v>0</v>
      </c>
      <c r="J2810" s="169"/>
    </row>
    <row r="2811" spans="1:10" x14ac:dyDescent="0.3">
      <c r="A2811" s="169" t="s">
        <v>2101</v>
      </c>
      <c r="B2811" s="169"/>
      <c r="C2811" s="169" t="s">
        <v>2100</v>
      </c>
      <c r="D2811" s="169" t="s">
        <v>2099</v>
      </c>
      <c r="E2811" s="169" t="s">
        <v>223</v>
      </c>
      <c r="F2811" s="168">
        <v>262</v>
      </c>
      <c r="G2811" s="168"/>
      <c r="I2811" s="251">
        <f t="shared" si="367"/>
        <v>0</v>
      </c>
      <c r="J2811" s="169" t="s">
        <v>2020</v>
      </c>
    </row>
    <row r="2812" spans="1:10" ht="15" x14ac:dyDescent="0.3">
      <c r="A2812" s="166"/>
      <c r="B2812" s="167"/>
      <c r="C2812" s="167" t="s">
        <v>1992</v>
      </c>
      <c r="D2812" s="167" t="s">
        <v>1991</v>
      </c>
      <c r="E2812" s="166" t="s">
        <v>30</v>
      </c>
      <c r="F2812" s="166" t="s">
        <v>30</v>
      </c>
      <c r="G2812" s="166"/>
      <c r="I2812" s="143">
        <f>SUM(I2813)</f>
        <v>0</v>
      </c>
      <c r="J2812" s="169"/>
    </row>
    <row r="2813" spans="1:10" x14ac:dyDescent="0.3">
      <c r="A2813" s="169" t="s">
        <v>2098</v>
      </c>
      <c r="B2813" s="169"/>
      <c r="C2813" s="169" t="s">
        <v>2097</v>
      </c>
      <c r="D2813" s="169" t="s">
        <v>2096</v>
      </c>
      <c r="E2813" s="169" t="s">
        <v>227</v>
      </c>
      <c r="F2813" s="168">
        <v>5</v>
      </c>
      <c r="G2813" s="168"/>
      <c r="I2813" s="251">
        <f t="shared" si="367"/>
        <v>0</v>
      </c>
      <c r="J2813" s="169" t="s">
        <v>2020</v>
      </c>
    </row>
    <row r="2814" spans="1:10" ht="15" x14ac:dyDescent="0.3">
      <c r="A2814" s="166"/>
      <c r="B2814" s="167"/>
      <c r="C2814" s="167"/>
      <c r="D2814" s="167" t="s">
        <v>1989</v>
      </c>
      <c r="E2814" s="166" t="s">
        <v>30</v>
      </c>
      <c r="F2814" s="166" t="s">
        <v>30</v>
      </c>
      <c r="G2814" s="166"/>
      <c r="I2814" s="143">
        <f>SUM(I2815:I2840)</f>
        <v>0</v>
      </c>
      <c r="J2814" s="169"/>
    </row>
    <row r="2815" spans="1:10" x14ac:dyDescent="0.3">
      <c r="A2815" s="165" t="s">
        <v>2095</v>
      </c>
      <c r="B2815" s="165"/>
      <c r="C2815" s="165" t="s">
        <v>2094</v>
      </c>
      <c r="D2815" s="165" t="s">
        <v>2093</v>
      </c>
      <c r="E2815" s="165" t="s">
        <v>227</v>
      </c>
      <c r="F2815" s="162">
        <v>6</v>
      </c>
      <c r="G2815" s="162"/>
      <c r="I2815" s="251">
        <f t="shared" si="367"/>
        <v>0</v>
      </c>
      <c r="J2815" s="169" t="s">
        <v>2020</v>
      </c>
    </row>
    <row r="2816" spans="1:10" x14ac:dyDescent="0.3">
      <c r="A2816" s="165" t="s">
        <v>2092</v>
      </c>
      <c r="B2816" s="165"/>
      <c r="C2816" s="165" t="s">
        <v>2091</v>
      </c>
      <c r="D2816" s="165" t="s">
        <v>2090</v>
      </c>
      <c r="E2816" s="165" t="s">
        <v>227</v>
      </c>
      <c r="F2816" s="162">
        <v>1</v>
      </c>
      <c r="G2816" s="162"/>
      <c r="I2816" s="251">
        <f t="shared" si="367"/>
        <v>0</v>
      </c>
      <c r="J2816" s="169" t="s">
        <v>2020</v>
      </c>
    </row>
    <row r="2817" spans="1:10" x14ac:dyDescent="0.3">
      <c r="A2817" s="165" t="s">
        <v>2089</v>
      </c>
      <c r="B2817" s="165"/>
      <c r="C2817" s="165" t="s">
        <v>2088</v>
      </c>
      <c r="D2817" s="165" t="s">
        <v>2087</v>
      </c>
      <c r="E2817" s="165" t="s">
        <v>227</v>
      </c>
      <c r="F2817" s="162">
        <v>7</v>
      </c>
      <c r="G2817" s="162"/>
      <c r="I2817" s="251">
        <f t="shared" si="367"/>
        <v>0</v>
      </c>
      <c r="J2817" s="169" t="s">
        <v>2020</v>
      </c>
    </row>
    <row r="2818" spans="1:10" x14ac:dyDescent="0.3">
      <c r="A2818" s="165" t="s">
        <v>2086</v>
      </c>
      <c r="B2818" s="165"/>
      <c r="C2818" s="165" t="s">
        <v>2085</v>
      </c>
      <c r="D2818" s="165" t="s">
        <v>2084</v>
      </c>
      <c r="E2818" s="165" t="s">
        <v>227</v>
      </c>
      <c r="F2818" s="162">
        <v>2</v>
      </c>
      <c r="G2818" s="162"/>
      <c r="I2818" s="251">
        <f t="shared" si="367"/>
        <v>0</v>
      </c>
      <c r="J2818" s="169" t="s">
        <v>2020</v>
      </c>
    </row>
    <row r="2819" spans="1:10" x14ac:dyDescent="0.3">
      <c r="A2819" s="165" t="s">
        <v>2083</v>
      </c>
      <c r="B2819" s="165"/>
      <c r="C2819" s="165" t="s">
        <v>2082</v>
      </c>
      <c r="D2819" s="165" t="s">
        <v>2081</v>
      </c>
      <c r="E2819" s="165" t="s">
        <v>227</v>
      </c>
      <c r="F2819" s="162">
        <v>13</v>
      </c>
      <c r="G2819" s="162"/>
      <c r="I2819" s="251">
        <f t="shared" si="367"/>
        <v>0</v>
      </c>
      <c r="J2819" s="169" t="s">
        <v>2020</v>
      </c>
    </row>
    <row r="2820" spans="1:10" x14ac:dyDescent="0.3">
      <c r="A2820" s="165" t="s">
        <v>2080</v>
      </c>
      <c r="B2820" s="165"/>
      <c r="C2820" s="165" t="s">
        <v>2079</v>
      </c>
      <c r="D2820" s="165" t="s">
        <v>2078</v>
      </c>
      <c r="E2820" s="165" t="s">
        <v>227</v>
      </c>
      <c r="F2820" s="162">
        <v>5</v>
      </c>
      <c r="G2820" s="162"/>
      <c r="I2820" s="251">
        <f t="shared" si="367"/>
        <v>0</v>
      </c>
      <c r="J2820" s="169" t="s">
        <v>2020</v>
      </c>
    </row>
    <row r="2821" spans="1:10" x14ac:dyDescent="0.3">
      <c r="A2821" s="165" t="s">
        <v>2077</v>
      </c>
      <c r="B2821" s="165"/>
      <c r="C2821" s="165" t="s">
        <v>2076</v>
      </c>
      <c r="D2821" s="165" t="s">
        <v>2075</v>
      </c>
      <c r="E2821" s="165" t="s">
        <v>227</v>
      </c>
      <c r="F2821" s="162">
        <v>28</v>
      </c>
      <c r="G2821" s="162"/>
      <c r="I2821" s="251">
        <f t="shared" si="367"/>
        <v>0</v>
      </c>
      <c r="J2821" s="169" t="s">
        <v>2020</v>
      </c>
    </row>
    <row r="2822" spans="1:10" x14ac:dyDescent="0.3">
      <c r="A2822" s="165" t="s">
        <v>2074</v>
      </c>
      <c r="B2822" s="165"/>
      <c r="C2822" s="165" t="s">
        <v>2073</v>
      </c>
      <c r="D2822" s="165" t="s">
        <v>2072</v>
      </c>
      <c r="E2822" s="165" t="s">
        <v>227</v>
      </c>
      <c r="F2822" s="162">
        <v>94</v>
      </c>
      <c r="G2822" s="162"/>
      <c r="I2822" s="251">
        <f t="shared" si="367"/>
        <v>0</v>
      </c>
      <c r="J2822" s="169" t="s">
        <v>2020</v>
      </c>
    </row>
    <row r="2823" spans="1:10" x14ac:dyDescent="0.3">
      <c r="A2823" s="165" t="s">
        <v>2071</v>
      </c>
      <c r="B2823" s="165"/>
      <c r="C2823" s="165" t="s">
        <v>2070</v>
      </c>
      <c r="D2823" s="165" t="s">
        <v>2069</v>
      </c>
      <c r="E2823" s="165" t="s">
        <v>227</v>
      </c>
      <c r="F2823" s="162">
        <v>12</v>
      </c>
      <c r="G2823" s="162"/>
      <c r="I2823" s="251">
        <f t="shared" si="367"/>
        <v>0</v>
      </c>
      <c r="J2823" s="169" t="s">
        <v>2020</v>
      </c>
    </row>
    <row r="2824" spans="1:10" x14ac:dyDescent="0.3">
      <c r="A2824" s="165" t="s">
        <v>2068</v>
      </c>
      <c r="B2824" s="165"/>
      <c r="C2824" s="165" t="s">
        <v>2067</v>
      </c>
      <c r="D2824" s="165" t="s">
        <v>2066</v>
      </c>
      <c r="E2824" s="165" t="s">
        <v>227</v>
      </c>
      <c r="F2824" s="162">
        <v>72</v>
      </c>
      <c r="G2824" s="162"/>
      <c r="I2824" s="251">
        <f t="shared" si="367"/>
        <v>0</v>
      </c>
      <c r="J2824" s="169" t="s">
        <v>2020</v>
      </c>
    </row>
    <row r="2825" spans="1:10" x14ac:dyDescent="0.3">
      <c r="A2825" s="165" t="s">
        <v>642</v>
      </c>
      <c r="B2825" s="165"/>
      <c r="C2825" s="165" t="s">
        <v>2065</v>
      </c>
      <c r="D2825" s="165" t="s">
        <v>2064</v>
      </c>
      <c r="E2825" s="165" t="s">
        <v>227</v>
      </c>
      <c r="F2825" s="162">
        <v>30</v>
      </c>
      <c r="G2825" s="162"/>
      <c r="I2825" s="251">
        <f t="shared" si="367"/>
        <v>0</v>
      </c>
      <c r="J2825" s="169" t="s">
        <v>2020</v>
      </c>
    </row>
    <row r="2826" spans="1:10" x14ac:dyDescent="0.3">
      <c r="A2826" s="165" t="s">
        <v>2063</v>
      </c>
      <c r="B2826" s="165"/>
      <c r="C2826" s="165" t="s">
        <v>2062</v>
      </c>
      <c r="D2826" s="165" t="s">
        <v>2061</v>
      </c>
      <c r="E2826" s="165" t="s">
        <v>227</v>
      </c>
      <c r="F2826" s="162">
        <v>128</v>
      </c>
      <c r="G2826" s="162"/>
      <c r="I2826" s="251">
        <f t="shared" si="367"/>
        <v>0</v>
      </c>
      <c r="J2826" s="169" t="s">
        <v>2020</v>
      </c>
    </row>
    <row r="2827" spans="1:10" x14ac:dyDescent="0.3">
      <c r="A2827" s="165" t="s">
        <v>2060</v>
      </c>
      <c r="B2827" s="165"/>
      <c r="C2827" s="165" t="s">
        <v>2059</v>
      </c>
      <c r="D2827" s="165" t="s">
        <v>2058</v>
      </c>
      <c r="E2827" s="165" t="s">
        <v>227</v>
      </c>
      <c r="F2827" s="162">
        <v>38</v>
      </c>
      <c r="G2827" s="162"/>
      <c r="I2827" s="251">
        <f t="shared" si="367"/>
        <v>0</v>
      </c>
      <c r="J2827" s="169" t="s">
        <v>2020</v>
      </c>
    </row>
    <row r="2828" spans="1:10" x14ac:dyDescent="0.3">
      <c r="A2828" s="165" t="s">
        <v>2057</v>
      </c>
      <c r="B2828" s="165"/>
      <c r="C2828" s="165" t="s">
        <v>2056</v>
      </c>
      <c r="D2828" s="165" t="s">
        <v>2055</v>
      </c>
      <c r="E2828" s="165" t="s">
        <v>227</v>
      </c>
      <c r="F2828" s="162">
        <v>38</v>
      </c>
      <c r="G2828" s="162"/>
      <c r="I2828" s="251">
        <f t="shared" si="367"/>
        <v>0</v>
      </c>
      <c r="J2828" s="169" t="s">
        <v>2020</v>
      </c>
    </row>
    <row r="2829" spans="1:10" x14ac:dyDescent="0.3">
      <c r="A2829" s="165" t="s">
        <v>2054</v>
      </c>
      <c r="B2829" s="165"/>
      <c r="C2829" s="165" t="s">
        <v>2053</v>
      </c>
      <c r="D2829" s="165" t="s">
        <v>2052</v>
      </c>
      <c r="E2829" s="165" t="s">
        <v>227</v>
      </c>
      <c r="F2829" s="162">
        <v>70</v>
      </c>
      <c r="G2829" s="162"/>
      <c r="I2829" s="251">
        <f t="shared" si="367"/>
        <v>0</v>
      </c>
      <c r="J2829" s="169" t="s">
        <v>2020</v>
      </c>
    </row>
    <row r="2830" spans="1:10" x14ac:dyDescent="0.3">
      <c r="A2830" s="165" t="s">
        <v>2051</v>
      </c>
      <c r="B2830" s="165"/>
      <c r="C2830" s="165" t="s">
        <v>2050</v>
      </c>
      <c r="D2830" s="165" t="s">
        <v>2049</v>
      </c>
      <c r="E2830" s="165" t="s">
        <v>227</v>
      </c>
      <c r="F2830" s="162">
        <v>1</v>
      </c>
      <c r="G2830" s="162"/>
      <c r="I2830" s="251">
        <f t="shared" si="367"/>
        <v>0</v>
      </c>
      <c r="J2830" s="169" t="s">
        <v>2020</v>
      </c>
    </row>
    <row r="2831" spans="1:10" x14ac:dyDescent="0.3">
      <c r="A2831" s="165" t="s">
        <v>2048</v>
      </c>
      <c r="B2831" s="165"/>
      <c r="C2831" s="165" t="s">
        <v>2047</v>
      </c>
      <c r="D2831" s="165" t="s">
        <v>2046</v>
      </c>
      <c r="E2831" s="165" t="s">
        <v>227</v>
      </c>
      <c r="F2831" s="162">
        <v>1</v>
      </c>
      <c r="G2831" s="162"/>
      <c r="I2831" s="251">
        <f t="shared" si="367"/>
        <v>0</v>
      </c>
      <c r="J2831" s="169" t="s">
        <v>2020</v>
      </c>
    </row>
    <row r="2832" spans="1:10" x14ac:dyDescent="0.3">
      <c r="A2832" s="165" t="s">
        <v>2045</v>
      </c>
      <c r="B2832" s="165"/>
      <c r="C2832" s="165" t="s">
        <v>2044</v>
      </c>
      <c r="D2832" s="165" t="s">
        <v>2043</v>
      </c>
      <c r="E2832" s="165" t="s">
        <v>227</v>
      </c>
      <c r="F2832" s="162">
        <v>1</v>
      </c>
      <c r="G2832" s="162"/>
      <c r="I2832" s="251">
        <f t="shared" si="367"/>
        <v>0</v>
      </c>
      <c r="J2832" s="169" t="s">
        <v>2020</v>
      </c>
    </row>
    <row r="2833" spans="1:10" x14ac:dyDescent="0.3">
      <c r="A2833" s="165" t="s">
        <v>2042</v>
      </c>
      <c r="B2833" s="165"/>
      <c r="C2833" s="165" t="s">
        <v>2041</v>
      </c>
      <c r="D2833" s="165" t="s">
        <v>2040</v>
      </c>
      <c r="E2833" s="165" t="s">
        <v>227</v>
      </c>
      <c r="F2833" s="162">
        <v>8</v>
      </c>
      <c r="G2833" s="162"/>
      <c r="I2833" s="251">
        <f t="shared" si="367"/>
        <v>0</v>
      </c>
      <c r="J2833" s="169" t="s">
        <v>2020</v>
      </c>
    </row>
    <row r="2834" spans="1:10" x14ac:dyDescent="0.3">
      <c r="A2834" s="165" t="s">
        <v>2039</v>
      </c>
      <c r="B2834" s="165"/>
      <c r="C2834" s="165" t="s">
        <v>2038</v>
      </c>
      <c r="D2834" s="165" t="s">
        <v>2037</v>
      </c>
      <c r="E2834" s="165" t="s">
        <v>227</v>
      </c>
      <c r="F2834" s="162">
        <v>4</v>
      </c>
      <c r="G2834" s="162"/>
      <c r="I2834" s="251">
        <f t="shared" si="367"/>
        <v>0</v>
      </c>
      <c r="J2834" s="169" t="s">
        <v>2020</v>
      </c>
    </row>
    <row r="2835" spans="1:10" x14ac:dyDescent="0.3">
      <c r="A2835" s="165" t="s">
        <v>2036</v>
      </c>
      <c r="B2835" s="165"/>
      <c r="C2835" s="165" t="s">
        <v>2035</v>
      </c>
      <c r="D2835" s="165" t="s">
        <v>2034</v>
      </c>
      <c r="E2835" s="165" t="s">
        <v>227</v>
      </c>
      <c r="F2835" s="162">
        <v>5</v>
      </c>
      <c r="G2835" s="162"/>
      <c r="I2835" s="251">
        <f t="shared" si="367"/>
        <v>0</v>
      </c>
      <c r="J2835" s="169" t="s">
        <v>2020</v>
      </c>
    </row>
    <row r="2836" spans="1:10" x14ac:dyDescent="0.3">
      <c r="A2836" s="165" t="s">
        <v>2033</v>
      </c>
      <c r="B2836" s="165"/>
      <c r="C2836" s="165" t="s">
        <v>2032</v>
      </c>
      <c r="D2836" s="165" t="s">
        <v>2031</v>
      </c>
      <c r="E2836" s="165" t="s">
        <v>227</v>
      </c>
      <c r="F2836" s="162">
        <v>3</v>
      </c>
      <c r="G2836" s="162"/>
      <c r="I2836" s="251">
        <f t="shared" si="367"/>
        <v>0</v>
      </c>
      <c r="J2836" s="169" t="s">
        <v>2020</v>
      </c>
    </row>
    <row r="2837" spans="1:10" x14ac:dyDescent="0.3">
      <c r="A2837" s="165" t="s">
        <v>2030</v>
      </c>
      <c r="B2837" s="165"/>
      <c r="C2837" s="165" t="s">
        <v>2029</v>
      </c>
      <c r="D2837" s="165" t="s">
        <v>2028</v>
      </c>
      <c r="E2837" s="165" t="s">
        <v>227</v>
      </c>
      <c r="F2837" s="162">
        <v>34</v>
      </c>
      <c r="G2837" s="162"/>
      <c r="I2837" s="251">
        <f t="shared" si="367"/>
        <v>0</v>
      </c>
      <c r="J2837" s="169" t="s">
        <v>2020</v>
      </c>
    </row>
    <row r="2838" spans="1:10" x14ac:dyDescent="0.3">
      <c r="A2838" s="165" t="s">
        <v>2027</v>
      </c>
      <c r="B2838" s="165"/>
      <c r="C2838" s="165" t="s">
        <v>2026</v>
      </c>
      <c r="D2838" s="165" t="s">
        <v>2025</v>
      </c>
      <c r="E2838" s="165" t="s">
        <v>227</v>
      </c>
      <c r="F2838" s="162">
        <v>18</v>
      </c>
      <c r="G2838" s="162"/>
      <c r="I2838" s="251">
        <f t="shared" si="367"/>
        <v>0</v>
      </c>
      <c r="J2838" s="169" t="s">
        <v>2020</v>
      </c>
    </row>
    <row r="2839" spans="1:10" x14ac:dyDescent="0.3">
      <c r="A2839" s="165" t="s">
        <v>630</v>
      </c>
      <c r="B2839" s="165"/>
      <c r="C2839" s="165" t="s">
        <v>2024</v>
      </c>
      <c r="D2839" s="165" t="s">
        <v>2023</v>
      </c>
      <c r="E2839" s="165" t="s">
        <v>227</v>
      </c>
      <c r="F2839" s="162">
        <v>4</v>
      </c>
      <c r="G2839" s="162"/>
      <c r="I2839" s="251">
        <f t="shared" si="367"/>
        <v>0</v>
      </c>
      <c r="J2839" s="169" t="s">
        <v>2020</v>
      </c>
    </row>
    <row r="2840" spans="1:10" x14ac:dyDescent="0.3">
      <c r="A2840" s="164" t="s">
        <v>1990</v>
      </c>
      <c r="B2840" s="164"/>
      <c r="C2840" s="164" t="s">
        <v>2022</v>
      </c>
      <c r="D2840" s="164" t="s">
        <v>2021</v>
      </c>
      <c r="E2840" s="164" t="s">
        <v>227</v>
      </c>
      <c r="F2840" s="163">
        <v>1</v>
      </c>
      <c r="G2840" s="163"/>
      <c r="I2840" s="251">
        <f t="shared" si="367"/>
        <v>0</v>
      </c>
      <c r="J2840" s="169" t="s">
        <v>2020</v>
      </c>
    </row>
    <row r="2841" spans="1:10" ht="21.6" customHeight="1" thickBot="1" x14ac:dyDescent="0.35">
      <c r="A2841" s="152" t="s">
        <v>3301</v>
      </c>
      <c r="B2841" s="290"/>
      <c r="C2841" s="290"/>
      <c r="D2841" s="290"/>
      <c r="E2841" s="290"/>
      <c r="F2841" s="290"/>
      <c r="G2841" s="290"/>
      <c r="I2841" s="297">
        <f>I2842+I2888+I2901+I2905+I2911+I2928+I2948+I2953+I2974+I2989+I3011+I3032+I3055+I3084+I3136</f>
        <v>0</v>
      </c>
    </row>
    <row r="2842" spans="1:10" ht="15.75" thickTop="1" x14ac:dyDescent="0.3">
      <c r="A2842" s="374" t="s">
        <v>2425</v>
      </c>
      <c r="B2842" s="375"/>
      <c r="C2842" s="375"/>
      <c r="D2842" s="375"/>
      <c r="E2842" s="375"/>
      <c r="F2842" s="375"/>
      <c r="G2842" s="296"/>
      <c r="H2842" s="296"/>
      <c r="I2842" s="143">
        <f>SUM(I2843:I2886)</f>
        <v>0</v>
      </c>
    </row>
    <row r="2843" spans="1:10" ht="35.25" x14ac:dyDescent="0.3">
      <c r="A2843" s="305"/>
      <c r="B2843" s="306" t="s">
        <v>2426</v>
      </c>
      <c r="C2843" s="307"/>
      <c r="D2843" s="174" t="s">
        <v>2427</v>
      </c>
      <c r="E2843" s="308" t="s">
        <v>3275</v>
      </c>
      <c r="F2843" s="302">
        <v>1</v>
      </c>
      <c r="G2843" s="303"/>
      <c r="H2843" s="310"/>
      <c r="I2843" s="304">
        <f>(F2843*G2843)</f>
        <v>0</v>
      </c>
    </row>
    <row r="2844" spans="1:10" s="290" customFormat="1" x14ac:dyDescent="0.3">
      <c r="A2844" s="305"/>
      <c r="B2844" s="306"/>
      <c r="C2844" s="307"/>
      <c r="D2844" s="175" t="s">
        <v>2428</v>
      </c>
      <c r="E2844" s="175"/>
      <c r="F2844" s="302"/>
      <c r="G2844" s="303"/>
      <c r="H2844" s="310"/>
      <c r="I2844" s="304">
        <f t="shared" ref="I2844:I2886" si="368">(F2844*G2844)</f>
        <v>0</v>
      </c>
    </row>
    <row r="2845" spans="1:10" s="290" customFormat="1" ht="35.25" x14ac:dyDescent="0.3">
      <c r="A2845" s="305"/>
      <c r="B2845" s="306" t="s">
        <v>2429</v>
      </c>
      <c r="C2845" s="307"/>
      <c r="D2845" s="176" t="s">
        <v>2430</v>
      </c>
      <c r="E2845" s="308" t="s">
        <v>3275</v>
      </c>
      <c r="F2845" s="302">
        <v>1</v>
      </c>
      <c r="G2845" s="303"/>
      <c r="H2845" s="310"/>
      <c r="I2845" s="304">
        <f t="shared" si="368"/>
        <v>0</v>
      </c>
    </row>
    <row r="2846" spans="1:10" x14ac:dyDescent="0.3">
      <c r="A2846" s="305"/>
      <c r="B2846" s="307"/>
      <c r="C2846" s="305"/>
      <c r="D2846" s="175" t="s">
        <v>2431</v>
      </c>
      <c r="E2846" s="305"/>
      <c r="F2846" s="302"/>
      <c r="G2846" s="303"/>
      <c r="H2846" s="310"/>
      <c r="I2846" s="304">
        <f t="shared" si="368"/>
        <v>0</v>
      </c>
    </row>
    <row r="2847" spans="1:10" x14ac:dyDescent="0.3">
      <c r="A2847" s="305"/>
      <c r="B2847" s="305"/>
      <c r="C2847" s="305"/>
      <c r="D2847" s="175" t="s">
        <v>2432</v>
      </c>
      <c r="E2847" s="305"/>
      <c r="F2847" s="302"/>
      <c r="G2847" s="303"/>
      <c r="H2847" s="310"/>
      <c r="I2847" s="304">
        <f t="shared" si="368"/>
        <v>0</v>
      </c>
    </row>
    <row r="2848" spans="1:10" ht="24" x14ac:dyDescent="0.3">
      <c r="A2848" s="305"/>
      <c r="B2848" s="306" t="s">
        <v>2433</v>
      </c>
      <c r="C2848" s="307"/>
      <c r="D2848" s="174" t="s">
        <v>2434</v>
      </c>
      <c r="E2848" s="308" t="s">
        <v>3275</v>
      </c>
      <c r="F2848" s="302">
        <v>1</v>
      </c>
      <c r="G2848" s="303"/>
      <c r="H2848" s="310"/>
      <c r="I2848" s="304">
        <f t="shared" si="368"/>
        <v>0</v>
      </c>
    </row>
    <row r="2849" spans="1:9" s="290" customFormat="1" x14ac:dyDescent="0.3">
      <c r="A2849" s="305"/>
      <c r="B2849" s="306"/>
      <c r="C2849" s="307"/>
      <c r="D2849" s="175" t="s">
        <v>2435</v>
      </c>
      <c r="E2849" s="305"/>
      <c r="F2849" s="302"/>
      <c r="G2849" s="303"/>
      <c r="H2849" s="305"/>
      <c r="I2849" s="304">
        <f t="shared" si="368"/>
        <v>0</v>
      </c>
    </row>
    <row r="2850" spans="1:9" ht="34.5" x14ac:dyDescent="0.3">
      <c r="A2850" s="305"/>
      <c r="B2850" s="306" t="s">
        <v>2436</v>
      </c>
      <c r="C2850" s="309"/>
      <c r="D2850" s="177" t="s">
        <v>2437</v>
      </c>
      <c r="E2850" s="308" t="s">
        <v>3275</v>
      </c>
      <c r="F2850" s="302">
        <v>1</v>
      </c>
      <c r="G2850" s="303"/>
      <c r="H2850" s="310"/>
      <c r="I2850" s="304">
        <f t="shared" si="368"/>
        <v>0</v>
      </c>
    </row>
    <row r="2851" spans="1:9" s="290" customFormat="1" x14ac:dyDescent="0.3">
      <c r="A2851" s="305"/>
      <c r="B2851" s="306"/>
      <c r="C2851" s="309"/>
      <c r="D2851" s="178" t="s">
        <v>2438</v>
      </c>
      <c r="E2851" s="308"/>
      <c r="F2851" s="302"/>
      <c r="G2851" s="303"/>
      <c r="H2851" s="310"/>
      <c r="I2851" s="304"/>
    </row>
    <row r="2852" spans="1:9" ht="34.5" x14ac:dyDescent="0.3">
      <c r="A2852" s="305"/>
      <c r="B2852" s="306" t="s">
        <v>2439</v>
      </c>
      <c r="C2852" s="309"/>
      <c r="D2852" s="177" t="s">
        <v>2440</v>
      </c>
      <c r="E2852" s="308" t="s">
        <v>3275</v>
      </c>
      <c r="F2852" s="302">
        <v>1</v>
      </c>
      <c r="G2852" s="303"/>
      <c r="H2852" s="310"/>
      <c r="I2852" s="304">
        <f t="shared" si="368"/>
        <v>0</v>
      </c>
    </row>
    <row r="2853" spans="1:9" s="290" customFormat="1" x14ac:dyDescent="0.3">
      <c r="A2853" s="305"/>
      <c r="B2853" s="306"/>
      <c r="C2853" s="309"/>
      <c r="D2853" s="178" t="s">
        <v>2441</v>
      </c>
      <c r="E2853" s="308"/>
      <c r="F2853" s="302"/>
      <c r="G2853" s="303"/>
      <c r="H2853" s="310"/>
      <c r="I2853" s="304"/>
    </row>
    <row r="2854" spans="1:9" ht="35.25" x14ac:dyDescent="0.3">
      <c r="A2854" s="305"/>
      <c r="B2854" s="306" t="s">
        <v>2442</v>
      </c>
      <c r="C2854" s="309"/>
      <c r="D2854" s="177" t="s">
        <v>2443</v>
      </c>
      <c r="E2854" s="308" t="s">
        <v>3275</v>
      </c>
      <c r="F2854" s="302">
        <v>1</v>
      </c>
      <c r="G2854" s="303"/>
      <c r="H2854" s="310"/>
      <c r="I2854" s="304">
        <f t="shared" si="368"/>
        <v>0</v>
      </c>
    </row>
    <row r="2855" spans="1:9" s="290" customFormat="1" x14ac:dyDescent="0.3">
      <c r="A2855" s="305"/>
      <c r="B2855" s="306"/>
      <c r="C2855" s="309"/>
      <c r="D2855" s="177" t="s">
        <v>2444</v>
      </c>
      <c r="E2855" s="308"/>
      <c r="F2855" s="302"/>
      <c r="G2855" s="303"/>
      <c r="H2855" s="310"/>
      <c r="I2855" s="304"/>
    </row>
    <row r="2856" spans="1:9" ht="34.5" x14ac:dyDescent="0.3">
      <c r="A2856" s="305"/>
      <c r="B2856" s="306" t="s">
        <v>2445</v>
      </c>
      <c r="C2856" s="309"/>
      <c r="D2856" s="177" t="s">
        <v>2446</v>
      </c>
      <c r="E2856" s="308" t="s">
        <v>3275</v>
      </c>
      <c r="F2856" s="302">
        <v>1</v>
      </c>
      <c r="G2856" s="303"/>
      <c r="H2856" s="310"/>
      <c r="I2856" s="304">
        <f t="shared" si="368"/>
        <v>0</v>
      </c>
    </row>
    <row r="2857" spans="1:9" s="290" customFormat="1" x14ac:dyDescent="0.3">
      <c r="A2857" s="305"/>
      <c r="B2857" s="306"/>
      <c r="C2857" s="309"/>
      <c r="D2857" s="311" t="s">
        <v>2447</v>
      </c>
      <c r="E2857" s="308"/>
      <c r="F2857" s="302"/>
      <c r="G2857" s="303"/>
      <c r="H2857" s="310"/>
      <c r="I2857" s="304"/>
    </row>
    <row r="2858" spans="1:9" s="290" customFormat="1" x14ac:dyDescent="0.3">
      <c r="A2858" s="305"/>
      <c r="B2858" s="306"/>
      <c r="C2858" s="309"/>
      <c r="D2858" s="311" t="s">
        <v>2448</v>
      </c>
      <c r="E2858" s="308"/>
      <c r="F2858" s="302"/>
      <c r="G2858" s="303"/>
      <c r="H2858" s="310"/>
      <c r="I2858" s="304"/>
    </row>
    <row r="2859" spans="1:9" ht="35.25" x14ac:dyDescent="0.3">
      <c r="A2859" s="305"/>
      <c r="B2859" s="306" t="s">
        <v>2449</v>
      </c>
      <c r="C2859" s="309"/>
      <c r="D2859" s="177" t="s">
        <v>2450</v>
      </c>
      <c r="E2859" s="308" t="s">
        <v>3275</v>
      </c>
      <c r="F2859" s="302">
        <v>1</v>
      </c>
      <c r="G2859" s="303"/>
      <c r="H2859" s="310"/>
      <c r="I2859" s="304">
        <f t="shared" si="368"/>
        <v>0</v>
      </c>
    </row>
    <row r="2860" spans="1:9" s="290" customFormat="1" x14ac:dyDescent="0.3">
      <c r="A2860" s="305"/>
      <c r="B2860" s="306"/>
      <c r="C2860" s="309"/>
      <c r="D2860" s="178" t="s">
        <v>2451</v>
      </c>
      <c r="E2860" s="308"/>
      <c r="F2860" s="302"/>
      <c r="G2860" s="303"/>
      <c r="H2860" s="310"/>
      <c r="I2860" s="304"/>
    </row>
    <row r="2861" spans="1:9" s="290" customFormat="1" x14ac:dyDescent="0.3">
      <c r="A2861" s="305"/>
      <c r="B2861" s="306"/>
      <c r="C2861" s="309"/>
      <c r="D2861" s="178" t="s">
        <v>2452</v>
      </c>
      <c r="E2861" s="308"/>
      <c r="F2861" s="302"/>
      <c r="G2861" s="303"/>
      <c r="H2861" s="310"/>
      <c r="I2861" s="304"/>
    </row>
    <row r="2862" spans="1:9" x14ac:dyDescent="0.3">
      <c r="A2862" s="305"/>
      <c r="B2862" s="306" t="s">
        <v>2453</v>
      </c>
      <c r="C2862" s="309" t="s">
        <v>2454</v>
      </c>
      <c r="D2862" s="177" t="s">
        <v>2455</v>
      </c>
      <c r="E2862" s="308" t="s">
        <v>3275</v>
      </c>
      <c r="F2862" s="302">
        <v>0</v>
      </c>
      <c r="G2862" s="303"/>
      <c r="H2862" s="310"/>
      <c r="I2862" s="304">
        <f t="shared" si="368"/>
        <v>0</v>
      </c>
    </row>
    <row r="2863" spans="1:9" s="290" customFormat="1" x14ac:dyDescent="0.3">
      <c r="A2863" s="305"/>
      <c r="B2863" s="306"/>
      <c r="C2863" s="309"/>
      <c r="D2863" s="179" t="s">
        <v>2456</v>
      </c>
      <c r="E2863" s="308"/>
      <c r="F2863" s="302"/>
      <c r="G2863" s="303"/>
      <c r="H2863" s="310"/>
      <c r="I2863" s="304"/>
    </row>
    <row r="2864" spans="1:9" s="290" customFormat="1" x14ac:dyDescent="0.3">
      <c r="A2864" s="305"/>
      <c r="B2864" s="306"/>
      <c r="C2864" s="309"/>
      <c r="D2864" s="179" t="s">
        <v>2457</v>
      </c>
      <c r="E2864" s="308"/>
      <c r="F2864" s="302"/>
      <c r="G2864" s="303"/>
      <c r="H2864" s="310"/>
      <c r="I2864" s="304"/>
    </row>
    <row r="2865" spans="1:9" ht="46.5" x14ac:dyDescent="0.3">
      <c r="A2865" s="305"/>
      <c r="B2865" s="306" t="s">
        <v>2458</v>
      </c>
      <c r="C2865" s="309"/>
      <c r="D2865" s="177" t="s">
        <v>2459</v>
      </c>
      <c r="E2865" s="308" t="s">
        <v>3275</v>
      </c>
      <c r="F2865" s="302">
        <v>1</v>
      </c>
      <c r="G2865" s="303"/>
      <c r="H2865" s="310"/>
      <c r="I2865" s="304">
        <f t="shared" si="368"/>
        <v>0</v>
      </c>
    </row>
    <row r="2866" spans="1:9" s="290" customFormat="1" x14ac:dyDescent="0.3">
      <c r="A2866" s="305"/>
      <c r="B2866" s="306"/>
      <c r="C2866" s="309"/>
      <c r="D2866" s="178" t="s">
        <v>2460</v>
      </c>
      <c r="E2866" s="308"/>
      <c r="F2866" s="302"/>
      <c r="G2866" s="303"/>
      <c r="H2866" s="310"/>
      <c r="I2866" s="304"/>
    </row>
    <row r="2867" spans="1:9" s="290" customFormat="1" x14ac:dyDescent="0.3">
      <c r="A2867" s="305"/>
      <c r="B2867" s="306"/>
      <c r="C2867" s="309"/>
      <c r="D2867" s="178" t="s">
        <v>2461</v>
      </c>
      <c r="E2867" s="308"/>
      <c r="F2867" s="302"/>
      <c r="G2867" s="303"/>
      <c r="H2867" s="310"/>
      <c r="I2867" s="304"/>
    </row>
    <row r="2868" spans="1:9" ht="35.25" x14ac:dyDescent="0.3">
      <c r="A2868" s="305"/>
      <c r="B2868" s="306" t="s">
        <v>2462</v>
      </c>
      <c r="C2868" s="309"/>
      <c r="D2868" s="177" t="s">
        <v>2463</v>
      </c>
      <c r="E2868" s="308" t="s">
        <v>3275</v>
      </c>
      <c r="F2868" s="302">
        <v>1</v>
      </c>
      <c r="G2868" s="303"/>
      <c r="H2868" s="310"/>
      <c r="I2868" s="304">
        <f t="shared" si="368"/>
        <v>0</v>
      </c>
    </row>
    <row r="2869" spans="1:9" s="290" customFormat="1" x14ac:dyDescent="0.3">
      <c r="A2869" s="305"/>
      <c r="B2869" s="306"/>
      <c r="C2869" s="309"/>
      <c r="D2869" s="178" t="s">
        <v>2464</v>
      </c>
      <c r="E2869" s="308"/>
      <c r="F2869" s="302"/>
      <c r="G2869" s="303"/>
      <c r="H2869" s="310"/>
      <c r="I2869" s="304"/>
    </row>
    <row r="2870" spans="1:9" ht="24" x14ac:dyDescent="0.3">
      <c r="A2870" s="305"/>
      <c r="B2870" s="306" t="s">
        <v>2465</v>
      </c>
      <c r="C2870" s="309"/>
      <c r="D2870" s="177" t="s">
        <v>2466</v>
      </c>
      <c r="E2870" s="308" t="s">
        <v>3275</v>
      </c>
      <c r="F2870" s="302">
        <v>1</v>
      </c>
      <c r="G2870" s="303"/>
      <c r="H2870" s="310"/>
      <c r="I2870" s="304">
        <f t="shared" si="368"/>
        <v>0</v>
      </c>
    </row>
    <row r="2871" spans="1:9" s="290" customFormat="1" x14ac:dyDescent="0.3">
      <c r="A2871" s="305"/>
      <c r="B2871" s="306"/>
      <c r="C2871" s="309"/>
      <c r="D2871" s="178" t="s">
        <v>2464</v>
      </c>
      <c r="E2871" s="308"/>
      <c r="F2871" s="302"/>
      <c r="G2871" s="303"/>
      <c r="H2871" s="310"/>
      <c r="I2871" s="304"/>
    </row>
    <row r="2872" spans="1:9" ht="35.25" x14ac:dyDescent="0.3">
      <c r="A2872" s="305"/>
      <c r="B2872" s="306"/>
      <c r="C2872" s="309"/>
      <c r="D2872" s="177" t="s">
        <v>2467</v>
      </c>
      <c r="E2872" s="308" t="s">
        <v>3275</v>
      </c>
      <c r="F2872" s="302">
        <v>1</v>
      </c>
      <c r="G2872" s="303"/>
      <c r="H2872" s="310"/>
      <c r="I2872" s="304">
        <f t="shared" si="368"/>
        <v>0</v>
      </c>
    </row>
    <row r="2873" spans="1:9" ht="35.25" x14ac:dyDescent="0.3">
      <c r="A2873" s="305"/>
      <c r="B2873" s="306" t="s">
        <v>2468</v>
      </c>
      <c r="C2873" s="309"/>
      <c r="D2873" s="177" t="s">
        <v>2469</v>
      </c>
      <c r="E2873" s="308" t="s">
        <v>3275</v>
      </c>
      <c r="F2873" s="302">
        <v>1</v>
      </c>
      <c r="G2873" s="303"/>
      <c r="H2873" s="310"/>
      <c r="I2873" s="304">
        <f t="shared" si="368"/>
        <v>0</v>
      </c>
    </row>
    <row r="2874" spans="1:9" s="290" customFormat="1" x14ac:dyDescent="0.3">
      <c r="A2874" s="305"/>
      <c r="B2874" s="306"/>
      <c r="C2874" s="309"/>
      <c r="D2874" s="178" t="s">
        <v>2470</v>
      </c>
      <c r="E2874" s="308"/>
      <c r="F2874" s="302"/>
      <c r="G2874" s="303"/>
      <c r="H2874" s="310"/>
      <c r="I2874" s="304"/>
    </row>
    <row r="2875" spans="1:9" s="290" customFormat="1" x14ac:dyDescent="0.3">
      <c r="A2875" s="305"/>
      <c r="B2875" s="306"/>
      <c r="C2875" s="309"/>
      <c r="D2875" s="178" t="s">
        <v>2471</v>
      </c>
      <c r="E2875" s="308"/>
      <c r="F2875" s="302"/>
      <c r="G2875" s="303"/>
      <c r="H2875" s="310"/>
      <c r="I2875" s="304"/>
    </row>
    <row r="2876" spans="1:9" ht="23.25" x14ac:dyDescent="0.3">
      <c r="A2876" s="305"/>
      <c r="B2876" s="306"/>
      <c r="C2876" s="309"/>
      <c r="D2876" s="177" t="s">
        <v>2472</v>
      </c>
      <c r="E2876" s="308" t="s">
        <v>3275</v>
      </c>
      <c r="F2876" s="302">
        <v>1</v>
      </c>
      <c r="G2876" s="303"/>
      <c r="H2876" s="310"/>
      <c r="I2876" s="304">
        <f t="shared" si="368"/>
        <v>0</v>
      </c>
    </row>
    <row r="2877" spans="1:9" s="290" customFormat="1" x14ac:dyDescent="0.3">
      <c r="A2877" s="305"/>
      <c r="B2877" s="306"/>
      <c r="C2877" s="309"/>
      <c r="D2877" s="178" t="s">
        <v>2473</v>
      </c>
      <c r="E2877" s="308"/>
      <c r="F2877" s="302"/>
      <c r="G2877" s="303"/>
      <c r="H2877" s="310"/>
      <c r="I2877" s="304"/>
    </row>
    <row r="2878" spans="1:9" ht="35.25" x14ac:dyDescent="0.3">
      <c r="A2878" s="305"/>
      <c r="B2878" s="306" t="s">
        <v>2474</v>
      </c>
      <c r="C2878" s="309"/>
      <c r="D2878" s="177" t="s">
        <v>2475</v>
      </c>
      <c r="E2878" s="308" t="s">
        <v>3275</v>
      </c>
      <c r="F2878" s="302">
        <v>1</v>
      </c>
      <c r="G2878" s="303"/>
      <c r="H2878" s="310"/>
      <c r="I2878" s="304">
        <f t="shared" si="368"/>
        <v>0</v>
      </c>
    </row>
    <row r="2879" spans="1:9" s="290" customFormat="1" x14ac:dyDescent="0.3">
      <c r="A2879" s="305"/>
      <c r="B2879" s="306"/>
      <c r="C2879" s="309"/>
      <c r="D2879" s="178" t="s">
        <v>2464</v>
      </c>
      <c r="E2879" s="308"/>
      <c r="F2879" s="302"/>
      <c r="G2879" s="303"/>
      <c r="H2879" s="310"/>
      <c r="I2879" s="304"/>
    </row>
    <row r="2880" spans="1:9" ht="23.25" x14ac:dyDescent="0.3">
      <c r="A2880" s="305"/>
      <c r="B2880" s="306"/>
      <c r="C2880" s="309"/>
      <c r="D2880" s="177" t="s">
        <v>2476</v>
      </c>
      <c r="E2880" s="308" t="s">
        <v>3275</v>
      </c>
      <c r="F2880" s="302">
        <v>60</v>
      </c>
      <c r="G2880" s="303"/>
      <c r="H2880" s="310"/>
      <c r="I2880" s="304">
        <f t="shared" si="368"/>
        <v>0</v>
      </c>
    </row>
    <row r="2881" spans="1:9" ht="23.25" x14ac:dyDescent="0.3">
      <c r="A2881" s="305"/>
      <c r="B2881" s="306"/>
      <c r="C2881" s="309"/>
      <c r="D2881" s="177" t="s">
        <v>2477</v>
      </c>
      <c r="E2881" s="308" t="s">
        <v>3275</v>
      </c>
      <c r="F2881" s="302">
        <v>60</v>
      </c>
      <c r="G2881" s="303"/>
      <c r="H2881" s="310"/>
      <c r="I2881" s="304">
        <f t="shared" si="368"/>
        <v>0</v>
      </c>
    </row>
    <row r="2882" spans="1:9" ht="24" x14ac:dyDescent="0.3">
      <c r="A2882" s="305"/>
      <c r="B2882" s="306"/>
      <c r="C2882" s="309"/>
      <c r="D2882" s="177" t="s">
        <v>2478</v>
      </c>
      <c r="E2882" s="308" t="s">
        <v>3275</v>
      </c>
      <c r="F2882" s="302">
        <v>60</v>
      </c>
      <c r="G2882" s="303"/>
      <c r="H2882" s="310"/>
      <c r="I2882" s="304">
        <f t="shared" si="368"/>
        <v>0</v>
      </c>
    </row>
    <row r="2883" spans="1:9" ht="24" x14ac:dyDescent="0.3">
      <c r="A2883" s="305"/>
      <c r="B2883" s="306"/>
      <c r="C2883" s="309"/>
      <c r="D2883" s="177" t="s">
        <v>2479</v>
      </c>
      <c r="E2883" s="308" t="s">
        <v>3275</v>
      </c>
      <c r="F2883" s="302">
        <v>60</v>
      </c>
      <c r="G2883" s="303"/>
      <c r="H2883" s="310"/>
      <c r="I2883" s="304">
        <f t="shared" si="368"/>
        <v>0</v>
      </c>
    </row>
    <row r="2884" spans="1:9" x14ac:dyDescent="0.3">
      <c r="A2884" s="305"/>
      <c r="B2884" s="306"/>
      <c r="C2884" s="309"/>
      <c r="D2884" s="177" t="s">
        <v>2480</v>
      </c>
      <c r="E2884" s="308" t="s">
        <v>3275</v>
      </c>
      <c r="F2884" s="302">
        <v>60</v>
      </c>
      <c r="G2884" s="303"/>
      <c r="H2884" s="310"/>
      <c r="I2884" s="304">
        <f t="shared" si="368"/>
        <v>0</v>
      </c>
    </row>
    <row r="2885" spans="1:9" x14ac:dyDescent="0.3">
      <c r="A2885" s="305"/>
      <c r="B2885" s="306"/>
      <c r="C2885" s="309"/>
      <c r="D2885" s="177" t="s">
        <v>2481</v>
      </c>
      <c r="E2885" s="308" t="s">
        <v>3275</v>
      </c>
      <c r="F2885" s="302">
        <v>60</v>
      </c>
      <c r="G2885" s="303"/>
      <c r="H2885" s="310"/>
      <c r="I2885" s="304">
        <f t="shared" si="368"/>
        <v>0</v>
      </c>
    </row>
    <row r="2886" spans="1:9" ht="24" x14ac:dyDescent="0.3">
      <c r="A2886" s="305"/>
      <c r="B2886" s="306" t="s">
        <v>2482</v>
      </c>
      <c r="C2886" s="309"/>
      <c r="D2886" s="177" t="s">
        <v>2483</v>
      </c>
      <c r="F2886" s="302">
        <v>1</v>
      </c>
      <c r="G2886" s="303"/>
      <c r="H2886" s="310"/>
      <c r="I2886" s="304">
        <f t="shared" si="368"/>
        <v>0</v>
      </c>
    </row>
    <row r="2887" spans="1:9" ht="14.25" thickBot="1" x14ac:dyDescent="0.35">
      <c r="A2887" s="305"/>
      <c r="B2887" s="306"/>
      <c r="C2887" s="309"/>
      <c r="D2887" s="311" t="s">
        <v>2484</v>
      </c>
      <c r="E2887" s="308"/>
      <c r="F2887" s="302"/>
      <c r="G2887" s="303"/>
      <c r="H2887" s="310"/>
      <c r="I2887" s="304"/>
    </row>
    <row r="2888" spans="1:9" ht="15.75" thickTop="1" x14ac:dyDescent="0.3">
      <c r="A2888" s="376" t="s">
        <v>2485</v>
      </c>
      <c r="B2888" s="377"/>
      <c r="C2888" s="377"/>
      <c r="D2888" s="377"/>
      <c r="E2888" s="377"/>
      <c r="F2888" s="377"/>
      <c r="I2888" s="143">
        <f>SUM(I2889:I2899)</f>
        <v>0</v>
      </c>
    </row>
    <row r="2889" spans="1:9" ht="24" x14ac:dyDescent="0.3">
      <c r="A2889" s="305"/>
      <c r="B2889" s="306" t="s">
        <v>2486</v>
      </c>
      <c r="C2889" s="312"/>
      <c r="D2889" s="174" t="s">
        <v>2487</v>
      </c>
      <c r="E2889" s="308" t="s">
        <v>3275</v>
      </c>
      <c r="F2889" s="302">
        <v>1</v>
      </c>
      <c r="G2889" s="303"/>
      <c r="H2889" s="310"/>
      <c r="I2889" s="304">
        <f t="shared" ref="I2889:I2898" si="369">(F2889*G2889)</f>
        <v>0</v>
      </c>
    </row>
    <row r="2890" spans="1:9" ht="23.25" x14ac:dyDescent="0.3">
      <c r="A2890" s="305"/>
      <c r="B2890" s="306" t="s">
        <v>2488</v>
      </c>
      <c r="C2890" s="312"/>
      <c r="D2890" s="174" t="s">
        <v>2489</v>
      </c>
      <c r="E2890" s="308" t="s">
        <v>3275</v>
      </c>
      <c r="F2890" s="302">
        <v>1</v>
      </c>
      <c r="G2890" s="303"/>
      <c r="H2890" s="310"/>
      <c r="I2890" s="304">
        <f t="shared" si="369"/>
        <v>0</v>
      </c>
    </row>
    <row r="2891" spans="1:9" ht="35.25" x14ac:dyDescent="0.3">
      <c r="A2891" s="305"/>
      <c r="B2891" s="306" t="s">
        <v>2490</v>
      </c>
      <c r="C2891" s="312"/>
      <c r="D2891" s="174" t="s">
        <v>2491</v>
      </c>
      <c r="E2891" s="308" t="s">
        <v>3275</v>
      </c>
      <c r="F2891" s="302">
        <v>1</v>
      </c>
      <c r="G2891" s="303"/>
      <c r="H2891" s="310"/>
      <c r="I2891" s="304">
        <f t="shared" si="369"/>
        <v>0</v>
      </c>
    </row>
    <row r="2892" spans="1:9" s="290" customFormat="1" x14ac:dyDescent="0.3">
      <c r="A2892" s="305"/>
      <c r="B2892" s="306"/>
      <c r="C2892" s="312"/>
      <c r="D2892" s="175" t="s">
        <v>2492</v>
      </c>
      <c r="E2892" s="308"/>
      <c r="F2892" s="302"/>
      <c r="G2892" s="303"/>
      <c r="H2892" s="310"/>
      <c r="I2892" s="304">
        <f t="shared" si="369"/>
        <v>0</v>
      </c>
    </row>
    <row r="2893" spans="1:9" ht="46.5" x14ac:dyDescent="0.3">
      <c r="A2893" s="305"/>
      <c r="B2893" s="306" t="s">
        <v>2493</v>
      </c>
      <c r="C2893" s="312"/>
      <c r="D2893" s="174" t="s">
        <v>2494</v>
      </c>
      <c r="E2893" s="308" t="s">
        <v>3275</v>
      </c>
      <c r="F2893" s="302">
        <v>1</v>
      </c>
      <c r="G2893" s="303"/>
      <c r="H2893" s="310"/>
      <c r="I2893" s="304">
        <f t="shared" si="369"/>
        <v>0</v>
      </c>
    </row>
    <row r="2894" spans="1:9" s="290" customFormat="1" x14ac:dyDescent="0.3">
      <c r="A2894" s="305"/>
      <c r="B2894" s="306"/>
      <c r="C2894" s="312"/>
      <c r="D2894" s="175" t="s">
        <v>2495</v>
      </c>
      <c r="E2894" s="308"/>
      <c r="F2894" s="302"/>
      <c r="G2894" s="303"/>
      <c r="H2894" s="310"/>
      <c r="I2894" s="304">
        <f t="shared" si="369"/>
        <v>0</v>
      </c>
    </row>
    <row r="2895" spans="1:9" s="290" customFormat="1" x14ac:dyDescent="0.3">
      <c r="A2895" s="305"/>
      <c r="B2895" s="306"/>
      <c r="C2895" s="312"/>
      <c r="D2895" s="175" t="s">
        <v>2496</v>
      </c>
      <c r="E2895" s="308"/>
      <c r="F2895" s="302"/>
      <c r="G2895" s="303"/>
      <c r="H2895" s="310"/>
      <c r="I2895" s="304">
        <f t="shared" si="369"/>
        <v>0</v>
      </c>
    </row>
    <row r="2896" spans="1:9" x14ac:dyDescent="0.3">
      <c r="A2896" s="305"/>
      <c r="B2896" s="306" t="s">
        <v>2497</v>
      </c>
      <c r="C2896" s="312"/>
      <c r="D2896" s="174" t="s">
        <v>2498</v>
      </c>
      <c r="E2896" s="308" t="s">
        <v>3275</v>
      </c>
      <c r="F2896" s="302">
        <v>1</v>
      </c>
      <c r="G2896" s="303"/>
      <c r="H2896" s="310"/>
      <c r="I2896" s="304">
        <f t="shared" si="369"/>
        <v>0</v>
      </c>
    </row>
    <row r="2897" spans="1:9" s="290" customFormat="1" x14ac:dyDescent="0.3">
      <c r="A2897" s="305"/>
      <c r="B2897" s="306"/>
      <c r="C2897" s="312"/>
      <c r="D2897" s="175" t="s">
        <v>2499</v>
      </c>
      <c r="E2897" s="308"/>
      <c r="F2897" s="302"/>
      <c r="G2897" s="303"/>
      <c r="H2897" s="310"/>
      <c r="I2897" s="304">
        <f t="shared" si="369"/>
        <v>0</v>
      </c>
    </row>
    <row r="2898" spans="1:9" ht="24" x14ac:dyDescent="0.3">
      <c r="A2898" s="305"/>
      <c r="B2898" s="306" t="s">
        <v>2500</v>
      </c>
      <c r="C2898" s="307"/>
      <c r="D2898" s="174" t="s">
        <v>2501</v>
      </c>
      <c r="E2898" s="308" t="s">
        <v>3275</v>
      </c>
      <c r="F2898" s="302">
        <v>1</v>
      </c>
      <c r="G2898" s="303"/>
      <c r="H2898" s="310"/>
      <c r="I2898" s="304">
        <f t="shared" si="369"/>
        <v>0</v>
      </c>
    </row>
    <row r="2899" spans="1:9" x14ac:dyDescent="0.3">
      <c r="A2899" s="305"/>
      <c r="B2899" s="305"/>
      <c r="C2899" s="305"/>
      <c r="D2899" s="175" t="s">
        <v>2502</v>
      </c>
      <c r="E2899" s="308"/>
      <c r="F2899" s="302"/>
      <c r="G2899" s="303"/>
      <c r="H2899" s="310"/>
      <c r="I2899" s="304"/>
    </row>
    <row r="2900" spans="1:9" ht="14.25" thickBot="1" x14ac:dyDescent="0.35">
      <c r="A2900" s="305"/>
      <c r="B2900" s="305"/>
      <c r="C2900" s="305"/>
      <c r="D2900" s="175" t="s">
        <v>2503</v>
      </c>
      <c r="E2900" s="308"/>
      <c r="F2900" s="302"/>
      <c r="G2900" s="303"/>
      <c r="H2900" s="310"/>
      <c r="I2900" s="304"/>
    </row>
    <row r="2901" spans="1:9" ht="15.75" thickTop="1" x14ac:dyDescent="0.3">
      <c r="A2901" s="378" t="s">
        <v>2504</v>
      </c>
      <c r="B2901" s="379"/>
      <c r="C2901" s="379"/>
      <c r="D2901" s="379"/>
      <c r="E2901" s="379"/>
      <c r="F2901" s="379"/>
      <c r="I2901" s="143">
        <f>SUM(I2902)</f>
        <v>0</v>
      </c>
    </row>
    <row r="2902" spans="1:9" ht="35.25" x14ac:dyDescent="0.3">
      <c r="A2902" s="305"/>
      <c r="B2902" s="306" t="s">
        <v>2505</v>
      </c>
      <c r="C2902" s="307"/>
      <c r="D2902" s="174" t="s">
        <v>2506</v>
      </c>
      <c r="E2902" s="308" t="s">
        <v>3275</v>
      </c>
      <c r="F2902" s="302">
        <v>1</v>
      </c>
      <c r="G2902" s="303"/>
      <c r="H2902" s="310"/>
      <c r="I2902" s="304">
        <f t="shared" ref="I2902" si="370">(F2902*G2902)</f>
        <v>0</v>
      </c>
    </row>
    <row r="2903" spans="1:9" x14ac:dyDescent="0.3">
      <c r="A2903" s="305"/>
      <c r="B2903" s="305"/>
      <c r="C2903" s="305"/>
      <c r="D2903" s="175" t="s">
        <v>2507</v>
      </c>
      <c r="E2903" s="308"/>
      <c r="F2903" s="302"/>
      <c r="G2903" s="303"/>
      <c r="H2903" s="310"/>
      <c r="I2903" s="304"/>
    </row>
    <row r="2904" spans="1:9" ht="14.25" thickBot="1" x14ac:dyDescent="0.35">
      <c r="A2904" s="305"/>
      <c r="B2904" s="305"/>
      <c r="C2904" s="305"/>
      <c r="D2904" s="175" t="s">
        <v>2508</v>
      </c>
      <c r="E2904" s="308"/>
      <c r="F2904" s="302"/>
      <c r="G2904" s="303"/>
      <c r="H2904" s="310"/>
      <c r="I2904" s="304"/>
    </row>
    <row r="2905" spans="1:9" ht="15.75" thickTop="1" x14ac:dyDescent="0.3">
      <c r="A2905" s="378" t="s">
        <v>2509</v>
      </c>
      <c r="B2905" s="379"/>
      <c r="C2905" s="379"/>
      <c r="D2905" s="379"/>
      <c r="E2905" s="379"/>
      <c r="F2905" s="379"/>
      <c r="I2905" s="143">
        <f>SUM(I2906:I2910)</f>
        <v>0</v>
      </c>
    </row>
    <row r="2906" spans="1:9" x14ac:dyDescent="0.3">
      <c r="A2906" s="305"/>
      <c r="B2906" s="306" t="s">
        <v>2510</v>
      </c>
      <c r="C2906" s="307"/>
      <c r="D2906" s="174" t="s">
        <v>2511</v>
      </c>
      <c r="E2906" s="308" t="s">
        <v>3275</v>
      </c>
      <c r="F2906" s="302">
        <v>1</v>
      </c>
      <c r="G2906" s="303"/>
      <c r="H2906" s="310"/>
      <c r="I2906" s="304">
        <f t="shared" ref="I2906:I2926" si="371">(F2906*G2906)</f>
        <v>0</v>
      </c>
    </row>
    <row r="2907" spans="1:9" s="290" customFormat="1" x14ac:dyDescent="0.3">
      <c r="A2907" s="305"/>
      <c r="B2907" s="306"/>
      <c r="C2907" s="307"/>
      <c r="D2907" s="178" t="s">
        <v>2512</v>
      </c>
      <c r="E2907" s="308"/>
      <c r="F2907" s="302"/>
      <c r="G2907" s="303"/>
      <c r="H2907" s="310"/>
      <c r="I2907" s="304"/>
    </row>
    <row r="2908" spans="1:9" x14ac:dyDescent="0.3">
      <c r="A2908" s="305"/>
      <c r="B2908" s="306" t="s">
        <v>2513</v>
      </c>
      <c r="C2908" s="307"/>
      <c r="D2908" s="174" t="s">
        <v>2511</v>
      </c>
      <c r="E2908" s="308" t="s">
        <v>3275</v>
      </c>
      <c r="F2908" s="302">
        <v>1</v>
      </c>
      <c r="G2908" s="303"/>
      <c r="H2908" s="310"/>
      <c r="I2908" s="304">
        <f t="shared" si="371"/>
        <v>0</v>
      </c>
    </row>
    <row r="2909" spans="1:9" s="290" customFormat="1" x14ac:dyDescent="0.3">
      <c r="A2909" s="305"/>
      <c r="B2909" s="306"/>
      <c r="C2909" s="307"/>
      <c r="D2909" s="178" t="s">
        <v>2514</v>
      </c>
      <c r="E2909" s="308"/>
      <c r="F2909" s="302"/>
      <c r="G2909" s="303"/>
      <c r="H2909" s="310"/>
      <c r="I2909" s="304"/>
    </row>
    <row r="2910" spans="1:9" ht="24.75" thickBot="1" x14ac:dyDescent="0.35">
      <c r="A2910" s="305"/>
      <c r="B2910" s="306" t="s">
        <v>2515</v>
      </c>
      <c r="C2910" s="307"/>
      <c r="D2910" s="174" t="s">
        <v>2516</v>
      </c>
      <c r="E2910" s="308" t="s">
        <v>3275</v>
      </c>
      <c r="F2910" s="302">
        <v>1</v>
      </c>
      <c r="G2910" s="303"/>
      <c r="H2910" s="310"/>
      <c r="I2910" s="304">
        <f t="shared" si="371"/>
        <v>0</v>
      </c>
    </row>
    <row r="2911" spans="1:9" ht="15.75" thickTop="1" x14ac:dyDescent="0.3">
      <c r="A2911" s="378" t="s">
        <v>2517</v>
      </c>
      <c r="B2911" s="379"/>
      <c r="C2911" s="379"/>
      <c r="D2911" s="379"/>
      <c r="E2911" s="379"/>
      <c r="F2911" s="379"/>
      <c r="I2911" s="143">
        <f>SUM(I2912:I2926)</f>
        <v>0</v>
      </c>
    </row>
    <row r="2912" spans="1:9" ht="23.25" x14ac:dyDescent="0.3">
      <c r="A2912" s="305"/>
      <c r="B2912" s="306" t="s">
        <v>2518</v>
      </c>
      <c r="C2912" s="307"/>
      <c r="D2912" s="174" t="s">
        <v>2489</v>
      </c>
      <c r="E2912" s="308" t="s">
        <v>3275</v>
      </c>
      <c r="F2912" s="302">
        <v>1</v>
      </c>
      <c r="G2912" s="303"/>
      <c r="H2912" s="310"/>
      <c r="I2912" s="304">
        <f t="shared" si="371"/>
        <v>0</v>
      </c>
    </row>
    <row r="2913" spans="1:9" ht="24" x14ac:dyDescent="0.3">
      <c r="A2913" s="305"/>
      <c r="B2913" s="306" t="s">
        <v>2519</v>
      </c>
      <c r="C2913" s="307"/>
      <c r="D2913" s="174" t="s">
        <v>2520</v>
      </c>
      <c r="E2913" s="308" t="s">
        <v>3275</v>
      </c>
      <c r="F2913" s="302">
        <v>2</v>
      </c>
      <c r="G2913" s="303"/>
      <c r="H2913" s="310"/>
      <c r="I2913" s="304">
        <f t="shared" si="371"/>
        <v>0</v>
      </c>
    </row>
    <row r="2914" spans="1:9" s="290" customFormat="1" x14ac:dyDescent="0.3">
      <c r="A2914" s="305"/>
      <c r="B2914" s="306"/>
      <c r="C2914" s="307"/>
      <c r="D2914" s="178" t="s">
        <v>2521</v>
      </c>
      <c r="E2914" s="308"/>
      <c r="F2914" s="302"/>
      <c r="G2914" s="303"/>
      <c r="H2914" s="310"/>
      <c r="I2914" s="304"/>
    </row>
    <row r="2915" spans="1:9" ht="24" x14ac:dyDescent="0.3">
      <c r="A2915" s="305"/>
      <c r="B2915" s="306" t="s">
        <v>2522</v>
      </c>
      <c r="C2915" s="307"/>
      <c r="D2915" s="174" t="s">
        <v>2523</v>
      </c>
      <c r="E2915" s="308" t="s">
        <v>3275</v>
      </c>
      <c r="F2915" s="302">
        <v>1</v>
      </c>
      <c r="G2915" s="303"/>
      <c r="H2915" s="310"/>
      <c r="I2915" s="304">
        <f t="shared" si="371"/>
        <v>0</v>
      </c>
    </row>
    <row r="2916" spans="1:9" s="290" customFormat="1" x14ac:dyDescent="0.3">
      <c r="A2916" s="305"/>
      <c r="B2916" s="306"/>
      <c r="C2916" s="307"/>
      <c r="D2916" s="178" t="s">
        <v>2524</v>
      </c>
      <c r="E2916" s="308"/>
      <c r="F2916" s="302"/>
      <c r="G2916" s="303"/>
      <c r="H2916" s="310"/>
      <c r="I2916" s="304"/>
    </row>
    <row r="2917" spans="1:9" x14ac:dyDescent="0.3">
      <c r="A2917" s="305"/>
      <c r="B2917" s="306" t="s">
        <v>2525</v>
      </c>
      <c r="C2917" s="307"/>
      <c r="D2917" s="174" t="s">
        <v>2511</v>
      </c>
      <c r="E2917" s="308" t="s">
        <v>3275</v>
      </c>
      <c r="F2917" s="302">
        <v>2</v>
      </c>
      <c r="G2917" s="303"/>
      <c r="H2917" s="310"/>
      <c r="I2917" s="304">
        <f t="shared" si="371"/>
        <v>0</v>
      </c>
    </row>
    <row r="2918" spans="1:9" s="290" customFormat="1" x14ac:dyDescent="0.3">
      <c r="A2918" s="305"/>
      <c r="B2918" s="306"/>
      <c r="C2918" s="307"/>
      <c r="D2918" s="178" t="s">
        <v>2512</v>
      </c>
      <c r="E2918" s="308"/>
      <c r="F2918" s="302"/>
      <c r="G2918" s="303"/>
      <c r="H2918" s="310"/>
      <c r="I2918" s="304"/>
    </row>
    <row r="2919" spans="1:9" ht="24" x14ac:dyDescent="0.3">
      <c r="A2919" s="305"/>
      <c r="B2919" s="306" t="s">
        <v>2526</v>
      </c>
      <c r="C2919" s="307"/>
      <c r="D2919" s="174" t="s">
        <v>2527</v>
      </c>
      <c r="E2919" s="308" t="s">
        <v>3275</v>
      </c>
      <c r="F2919" s="302">
        <v>10</v>
      </c>
      <c r="G2919" s="303"/>
      <c r="H2919" s="310"/>
      <c r="I2919" s="304">
        <f t="shared" si="371"/>
        <v>0</v>
      </c>
    </row>
    <row r="2920" spans="1:9" ht="24" x14ac:dyDescent="0.3">
      <c r="A2920" s="305"/>
      <c r="B2920" s="306"/>
      <c r="C2920" s="307"/>
      <c r="D2920" s="174" t="s">
        <v>2528</v>
      </c>
      <c r="E2920" s="308" t="s">
        <v>3275</v>
      </c>
      <c r="F2920" s="302">
        <v>5</v>
      </c>
      <c r="G2920" s="303"/>
      <c r="H2920" s="310"/>
      <c r="I2920" s="304">
        <f t="shared" si="371"/>
        <v>0</v>
      </c>
    </row>
    <row r="2921" spans="1:9" x14ac:dyDescent="0.3">
      <c r="A2921" s="305"/>
      <c r="B2921" s="306" t="s">
        <v>2529</v>
      </c>
      <c r="C2921" s="307"/>
      <c r="D2921" s="174" t="s">
        <v>2530</v>
      </c>
      <c r="E2921" s="308" t="s">
        <v>3275</v>
      </c>
      <c r="F2921" s="302">
        <v>2</v>
      </c>
      <c r="G2921" s="303"/>
      <c r="H2921" s="310"/>
      <c r="I2921" s="304">
        <f t="shared" si="371"/>
        <v>0</v>
      </c>
    </row>
    <row r="2922" spans="1:9" s="290" customFormat="1" x14ac:dyDescent="0.3">
      <c r="A2922" s="305"/>
      <c r="B2922" s="306"/>
      <c r="C2922" s="307"/>
      <c r="D2922" s="178" t="s">
        <v>2531</v>
      </c>
      <c r="E2922" s="308"/>
      <c r="F2922" s="302"/>
      <c r="G2922" s="303"/>
      <c r="H2922" s="310"/>
      <c r="I2922" s="304"/>
    </row>
    <row r="2923" spans="1:9" ht="23.25" x14ac:dyDescent="0.3">
      <c r="A2923" s="305"/>
      <c r="B2923" s="306" t="s">
        <v>2532</v>
      </c>
      <c r="C2923" s="307"/>
      <c r="D2923" s="174" t="s">
        <v>2472</v>
      </c>
      <c r="E2923" s="308" t="s">
        <v>3275</v>
      </c>
      <c r="F2923" s="302">
        <v>2</v>
      </c>
      <c r="G2923" s="303"/>
      <c r="H2923" s="310"/>
      <c r="I2923" s="304">
        <f t="shared" si="371"/>
        <v>0</v>
      </c>
    </row>
    <row r="2924" spans="1:9" s="290" customFormat="1" x14ac:dyDescent="0.3">
      <c r="A2924" s="305"/>
      <c r="B2924" s="306"/>
      <c r="C2924" s="307"/>
      <c r="D2924" s="178" t="s">
        <v>2473</v>
      </c>
      <c r="E2924" s="308"/>
      <c r="F2924" s="302"/>
      <c r="G2924" s="303"/>
      <c r="H2924" s="310"/>
      <c r="I2924" s="304"/>
    </row>
    <row r="2925" spans="1:9" ht="46.5" x14ac:dyDescent="0.3">
      <c r="A2925" s="305"/>
      <c r="B2925" s="306" t="s">
        <v>2533</v>
      </c>
      <c r="C2925" s="307"/>
      <c r="D2925" s="174" t="s">
        <v>2534</v>
      </c>
      <c r="E2925" s="308" t="s">
        <v>3275</v>
      </c>
      <c r="F2925" s="302">
        <v>15</v>
      </c>
      <c r="G2925" s="303"/>
      <c r="H2925" s="310"/>
      <c r="I2925" s="304">
        <f t="shared" si="371"/>
        <v>0</v>
      </c>
    </row>
    <row r="2926" spans="1:9" ht="24" x14ac:dyDescent="0.3">
      <c r="A2926" s="305"/>
      <c r="B2926" s="306" t="s">
        <v>2535</v>
      </c>
      <c r="C2926" s="307"/>
      <c r="D2926" s="174" t="s">
        <v>2536</v>
      </c>
      <c r="E2926" s="308" t="s">
        <v>3275</v>
      </c>
      <c r="F2926" s="302">
        <v>1</v>
      </c>
      <c r="G2926" s="303"/>
      <c r="H2926" s="310"/>
      <c r="I2926" s="304">
        <f t="shared" si="371"/>
        <v>0</v>
      </c>
    </row>
    <row r="2927" spans="1:9" ht="14.25" thickBot="1" x14ac:dyDescent="0.35">
      <c r="A2927" s="305"/>
      <c r="B2927" s="306"/>
      <c r="C2927" s="307"/>
      <c r="D2927" s="178" t="s">
        <v>2537</v>
      </c>
      <c r="E2927" s="308"/>
      <c r="F2927" s="302"/>
      <c r="G2927" s="303"/>
      <c r="H2927" s="310"/>
      <c r="I2927" s="304"/>
    </row>
    <row r="2928" spans="1:9" ht="15.75" thickTop="1" x14ac:dyDescent="0.3">
      <c r="A2928" s="378" t="s">
        <v>2538</v>
      </c>
      <c r="B2928" s="379"/>
      <c r="C2928" s="379"/>
      <c r="D2928" s="379"/>
      <c r="E2928" s="379"/>
      <c r="F2928" s="379"/>
      <c r="I2928" s="143">
        <f>SUM(I2929:I2945)</f>
        <v>0</v>
      </c>
    </row>
    <row r="2929" spans="1:9" ht="24" x14ac:dyDescent="0.3">
      <c r="A2929" s="305"/>
      <c r="B2929" s="306" t="s">
        <v>2539</v>
      </c>
      <c r="C2929" s="307"/>
      <c r="D2929" s="174" t="s">
        <v>2540</v>
      </c>
      <c r="E2929" s="308" t="s">
        <v>3275</v>
      </c>
      <c r="F2929" s="302">
        <v>1</v>
      </c>
      <c r="G2929" s="303"/>
      <c r="H2929" s="310"/>
      <c r="I2929" s="304">
        <f t="shared" ref="I2929:I2945" si="372">(F2929*G2929)</f>
        <v>0</v>
      </c>
    </row>
    <row r="2930" spans="1:9" s="290" customFormat="1" x14ac:dyDescent="0.3">
      <c r="A2930" s="305"/>
      <c r="B2930" s="306"/>
      <c r="C2930" s="307"/>
      <c r="D2930" s="178" t="s">
        <v>2541</v>
      </c>
      <c r="E2930" s="308"/>
      <c r="F2930" s="302"/>
      <c r="G2930" s="303"/>
      <c r="H2930" s="310"/>
      <c r="I2930" s="304"/>
    </row>
    <row r="2931" spans="1:9" ht="35.25" x14ac:dyDescent="0.3">
      <c r="A2931" s="305"/>
      <c r="B2931" s="306" t="s">
        <v>2542</v>
      </c>
      <c r="C2931" s="307"/>
      <c r="D2931" s="174" t="s">
        <v>2543</v>
      </c>
      <c r="E2931" s="308" t="s">
        <v>3275</v>
      </c>
      <c r="F2931" s="302">
        <v>1</v>
      </c>
      <c r="G2931" s="303"/>
      <c r="H2931" s="310"/>
      <c r="I2931" s="304">
        <f t="shared" si="372"/>
        <v>0</v>
      </c>
    </row>
    <row r="2932" spans="1:9" s="290" customFormat="1" x14ac:dyDescent="0.3">
      <c r="A2932" s="305"/>
      <c r="B2932" s="306"/>
      <c r="C2932" s="307"/>
      <c r="D2932" s="180" t="s">
        <v>2544</v>
      </c>
      <c r="E2932" s="308"/>
      <c r="F2932" s="302"/>
      <c r="G2932" s="303"/>
      <c r="H2932" s="310"/>
      <c r="I2932" s="304"/>
    </row>
    <row r="2933" spans="1:9" s="290" customFormat="1" x14ac:dyDescent="0.3">
      <c r="A2933" s="305"/>
      <c r="B2933" s="306"/>
      <c r="C2933" s="307"/>
      <c r="D2933" s="180" t="s">
        <v>2545</v>
      </c>
      <c r="E2933" s="308"/>
      <c r="F2933" s="302"/>
      <c r="G2933" s="303"/>
      <c r="H2933" s="310"/>
      <c r="I2933" s="304"/>
    </row>
    <row r="2934" spans="1:9" x14ac:dyDescent="0.3">
      <c r="A2934" s="305"/>
      <c r="B2934" s="306" t="s">
        <v>2546</v>
      </c>
      <c r="C2934" s="307"/>
      <c r="D2934" s="174" t="s">
        <v>2547</v>
      </c>
      <c r="E2934" s="308" t="s">
        <v>3275</v>
      </c>
      <c r="F2934" s="302">
        <v>1</v>
      </c>
      <c r="G2934" s="303"/>
      <c r="H2934" s="310"/>
      <c r="I2934" s="304">
        <f t="shared" si="372"/>
        <v>0</v>
      </c>
    </row>
    <row r="2935" spans="1:9" ht="24" x14ac:dyDescent="0.3">
      <c r="A2935" s="305"/>
      <c r="B2935" s="306" t="s">
        <v>2548</v>
      </c>
      <c r="C2935" s="307"/>
      <c r="D2935" s="174" t="s">
        <v>2536</v>
      </c>
      <c r="E2935" s="308" t="s">
        <v>3275</v>
      </c>
      <c r="F2935" s="302">
        <v>2</v>
      </c>
      <c r="G2935" s="303"/>
      <c r="H2935" s="310"/>
      <c r="I2935" s="304">
        <f t="shared" si="372"/>
        <v>0</v>
      </c>
    </row>
    <row r="2936" spans="1:9" s="290" customFormat="1" x14ac:dyDescent="0.3">
      <c r="A2936" s="305"/>
      <c r="B2936" s="306"/>
      <c r="C2936" s="307"/>
      <c r="D2936" s="178" t="s">
        <v>2537</v>
      </c>
      <c r="E2936" s="308"/>
      <c r="F2936" s="302"/>
      <c r="G2936" s="303"/>
      <c r="H2936" s="310"/>
      <c r="I2936" s="304"/>
    </row>
    <row r="2937" spans="1:9" ht="22.15" customHeight="1" x14ac:dyDescent="0.3">
      <c r="A2937" s="305"/>
      <c r="B2937" s="306" t="s">
        <v>2549</v>
      </c>
      <c r="C2937" s="307" t="s">
        <v>2550</v>
      </c>
      <c r="D2937" s="174" t="s">
        <v>3276</v>
      </c>
      <c r="E2937" s="308" t="s">
        <v>3275</v>
      </c>
      <c r="F2937" s="302">
        <v>0</v>
      </c>
      <c r="G2937" s="303"/>
      <c r="H2937" s="310"/>
      <c r="I2937" s="304">
        <f t="shared" si="372"/>
        <v>0</v>
      </c>
    </row>
    <row r="2938" spans="1:9" ht="23.25" x14ac:dyDescent="0.3">
      <c r="A2938" s="305"/>
      <c r="B2938" s="306" t="s">
        <v>2551</v>
      </c>
      <c r="C2938" s="307"/>
      <c r="D2938" s="174" t="s">
        <v>2489</v>
      </c>
      <c r="E2938" s="308" t="s">
        <v>3275</v>
      </c>
      <c r="F2938" s="302">
        <v>1</v>
      </c>
      <c r="G2938" s="303"/>
      <c r="H2938" s="310"/>
      <c r="I2938" s="304">
        <f t="shared" si="372"/>
        <v>0</v>
      </c>
    </row>
    <row r="2939" spans="1:9" ht="35.25" x14ac:dyDescent="0.3">
      <c r="A2939" s="305"/>
      <c r="B2939" s="306" t="s">
        <v>2552</v>
      </c>
      <c r="C2939" s="307"/>
      <c r="D2939" s="174" t="s">
        <v>2553</v>
      </c>
      <c r="E2939" s="308" t="s">
        <v>3275</v>
      </c>
      <c r="F2939" s="302">
        <v>1</v>
      </c>
      <c r="G2939" s="303"/>
      <c r="H2939" s="310"/>
      <c r="I2939" s="304">
        <f t="shared" si="372"/>
        <v>0</v>
      </c>
    </row>
    <row r="2940" spans="1:9" s="290" customFormat="1" x14ac:dyDescent="0.3">
      <c r="A2940" s="305"/>
      <c r="B2940" s="306"/>
      <c r="C2940" s="307"/>
      <c r="D2940" s="180" t="s">
        <v>2524</v>
      </c>
      <c r="E2940" s="308"/>
      <c r="F2940" s="302"/>
      <c r="G2940" s="303"/>
      <c r="H2940" s="310"/>
      <c r="I2940" s="304"/>
    </row>
    <row r="2941" spans="1:9" ht="24" x14ac:dyDescent="0.3">
      <c r="A2941" s="305"/>
      <c r="B2941" s="306" t="s">
        <v>2554</v>
      </c>
      <c r="C2941" s="307"/>
      <c r="D2941" s="174" t="s">
        <v>2483</v>
      </c>
      <c r="E2941" s="308" t="s">
        <v>3275</v>
      </c>
      <c r="F2941" s="302">
        <v>1</v>
      </c>
      <c r="G2941" s="303"/>
      <c r="H2941" s="310"/>
      <c r="I2941" s="304">
        <f t="shared" si="372"/>
        <v>0</v>
      </c>
    </row>
    <row r="2942" spans="1:9" s="290" customFormat="1" x14ac:dyDescent="0.3">
      <c r="A2942" s="305"/>
      <c r="B2942" s="306"/>
      <c r="C2942" s="307"/>
      <c r="D2942" s="178" t="s">
        <v>2484</v>
      </c>
      <c r="E2942" s="308"/>
      <c r="F2942" s="302"/>
      <c r="G2942" s="303"/>
      <c r="H2942" s="310"/>
      <c r="I2942" s="304"/>
    </row>
    <row r="2943" spans="1:9" x14ac:dyDescent="0.3">
      <c r="A2943" s="305"/>
      <c r="B2943" s="306" t="s">
        <v>2555</v>
      </c>
      <c r="C2943" s="307"/>
      <c r="D2943" s="174" t="s">
        <v>2511</v>
      </c>
      <c r="E2943" s="308" t="s">
        <v>3275</v>
      </c>
      <c r="F2943" s="302">
        <v>1</v>
      </c>
      <c r="G2943" s="303"/>
      <c r="H2943" s="310"/>
      <c r="I2943" s="304">
        <f t="shared" si="372"/>
        <v>0</v>
      </c>
    </row>
    <row r="2944" spans="1:9" s="290" customFormat="1" x14ac:dyDescent="0.3">
      <c r="A2944" s="305"/>
      <c r="B2944" s="306"/>
      <c r="C2944" s="307"/>
      <c r="D2944" s="178" t="s">
        <v>2556</v>
      </c>
      <c r="E2944" s="308"/>
      <c r="F2944" s="302"/>
      <c r="G2944" s="303"/>
      <c r="H2944" s="310"/>
      <c r="I2944" s="304"/>
    </row>
    <row r="2945" spans="1:9" ht="24" x14ac:dyDescent="0.3">
      <c r="A2945" s="305"/>
      <c r="B2945" s="306" t="s">
        <v>2557</v>
      </c>
      <c r="C2945" s="307" t="s">
        <v>2558</v>
      </c>
      <c r="D2945" s="174" t="s">
        <v>2559</v>
      </c>
      <c r="E2945" s="308" t="s">
        <v>3275</v>
      </c>
      <c r="F2945" s="302">
        <v>0</v>
      </c>
      <c r="G2945" s="303"/>
      <c r="H2945" s="310"/>
      <c r="I2945" s="304">
        <f t="shared" si="372"/>
        <v>0</v>
      </c>
    </row>
    <row r="2946" spans="1:9" x14ac:dyDescent="0.3">
      <c r="A2946" s="180"/>
      <c r="B2946" s="180"/>
      <c r="C2946" s="180"/>
      <c r="D2946" s="180" t="s">
        <v>2560</v>
      </c>
      <c r="E2946" s="180"/>
      <c r="F2946" s="180"/>
      <c r="G2946" s="180"/>
      <c r="H2946" s="180"/>
      <c r="I2946" s="180"/>
    </row>
    <row r="2947" spans="1:9" ht="14.25" thickBot="1" x14ac:dyDescent="0.35">
      <c r="A2947" s="180"/>
      <c r="B2947" s="180"/>
      <c r="C2947" s="180"/>
      <c r="D2947" s="180" t="s">
        <v>2561</v>
      </c>
      <c r="E2947" s="180"/>
      <c r="F2947" s="180"/>
      <c r="G2947" s="180"/>
      <c r="H2947" s="180"/>
      <c r="I2947" s="180"/>
    </row>
    <row r="2948" spans="1:9" ht="15.75" thickTop="1" x14ac:dyDescent="0.3">
      <c r="A2948" s="378" t="s">
        <v>2562</v>
      </c>
      <c r="B2948" s="379"/>
      <c r="C2948" s="379"/>
      <c r="D2948" s="379"/>
      <c r="E2948" s="379"/>
      <c r="F2948" s="379"/>
      <c r="I2948" s="143">
        <f>SUM(I2949:I2951)</f>
        <v>0</v>
      </c>
    </row>
    <row r="2949" spans="1:9" x14ac:dyDescent="0.3">
      <c r="A2949" s="305"/>
      <c r="B2949" s="306" t="s">
        <v>2563</v>
      </c>
      <c r="C2949" s="307"/>
      <c r="D2949" s="174" t="s">
        <v>2511</v>
      </c>
      <c r="E2949" s="308" t="s">
        <v>3275</v>
      </c>
      <c r="F2949" s="302">
        <v>2</v>
      </c>
      <c r="G2949" s="303"/>
      <c r="H2949" s="310"/>
      <c r="I2949" s="304">
        <f t="shared" ref="I2949:I2951" si="373">(F2949*G2949)</f>
        <v>0</v>
      </c>
    </row>
    <row r="2950" spans="1:9" s="290" customFormat="1" x14ac:dyDescent="0.3">
      <c r="A2950" s="305"/>
      <c r="B2950" s="306"/>
      <c r="C2950" s="307"/>
      <c r="D2950" s="178" t="s">
        <v>2564</v>
      </c>
      <c r="E2950" s="308"/>
      <c r="F2950" s="302"/>
      <c r="G2950" s="303"/>
      <c r="H2950" s="310"/>
      <c r="I2950" s="304"/>
    </row>
    <row r="2951" spans="1:9" x14ac:dyDescent="0.3">
      <c r="A2951" s="305"/>
      <c r="B2951" s="306" t="s">
        <v>2565</v>
      </c>
      <c r="C2951" s="307"/>
      <c r="D2951" s="174" t="s">
        <v>2511</v>
      </c>
      <c r="E2951" s="308" t="s">
        <v>3275</v>
      </c>
      <c r="F2951" s="302">
        <v>2</v>
      </c>
      <c r="G2951" s="303"/>
      <c r="H2951" s="310"/>
      <c r="I2951" s="304">
        <f t="shared" si="373"/>
        <v>0</v>
      </c>
    </row>
    <row r="2952" spans="1:9" ht="14.25" thickBot="1" x14ac:dyDescent="0.35">
      <c r="A2952" s="180"/>
      <c r="B2952" s="180"/>
      <c r="C2952" s="180"/>
      <c r="D2952" s="180" t="s">
        <v>2566</v>
      </c>
      <c r="E2952" s="180"/>
      <c r="F2952" s="180"/>
      <c r="G2952" s="180"/>
      <c r="H2952" s="180"/>
      <c r="I2952" s="180"/>
    </row>
    <row r="2953" spans="1:9" ht="15.75" thickTop="1" x14ac:dyDescent="0.3">
      <c r="A2953" s="378" t="s">
        <v>2567</v>
      </c>
      <c r="B2953" s="379"/>
      <c r="C2953" s="379"/>
      <c r="D2953" s="379"/>
      <c r="E2953" s="379"/>
      <c r="F2953" s="379"/>
      <c r="I2953" s="143">
        <f>SUM(I2954:I2972)</f>
        <v>0</v>
      </c>
    </row>
    <row r="2954" spans="1:9" ht="24" x14ac:dyDescent="0.3">
      <c r="A2954" s="305"/>
      <c r="B2954" s="306" t="s">
        <v>2568</v>
      </c>
      <c r="C2954" s="307"/>
      <c r="D2954" s="174" t="s">
        <v>2483</v>
      </c>
      <c r="E2954" s="308" t="s">
        <v>3275</v>
      </c>
      <c r="F2954" s="302">
        <v>1</v>
      </c>
      <c r="G2954" s="303"/>
      <c r="H2954" s="310"/>
      <c r="I2954" s="304">
        <f t="shared" ref="I2954:I2972" si="374">(F2954*G2954)</f>
        <v>0</v>
      </c>
    </row>
    <row r="2955" spans="1:9" s="290" customFormat="1" x14ac:dyDescent="0.3">
      <c r="A2955" s="305"/>
      <c r="B2955" s="306"/>
      <c r="C2955" s="307"/>
      <c r="D2955" s="178" t="s">
        <v>2484</v>
      </c>
      <c r="E2955" s="308"/>
      <c r="F2955" s="302"/>
      <c r="G2955" s="303"/>
      <c r="H2955" s="310"/>
      <c r="I2955" s="304"/>
    </row>
    <row r="2956" spans="1:9" ht="57.75" x14ac:dyDescent="0.3">
      <c r="A2956" s="305"/>
      <c r="B2956" s="306" t="s">
        <v>2569</v>
      </c>
      <c r="C2956" s="307"/>
      <c r="D2956" s="174" t="s">
        <v>2570</v>
      </c>
      <c r="E2956" s="308" t="s">
        <v>3275</v>
      </c>
      <c r="F2956" s="302">
        <v>1</v>
      </c>
      <c r="G2956" s="303"/>
      <c r="H2956" s="310"/>
      <c r="I2956" s="304">
        <f t="shared" si="374"/>
        <v>0</v>
      </c>
    </row>
    <row r="2957" spans="1:9" s="290" customFormat="1" x14ac:dyDescent="0.3">
      <c r="A2957" s="305"/>
      <c r="B2957" s="306"/>
      <c r="C2957" s="307"/>
      <c r="D2957" s="180" t="s">
        <v>2560</v>
      </c>
      <c r="E2957" s="308"/>
      <c r="F2957" s="302"/>
      <c r="G2957" s="303"/>
      <c r="H2957" s="310"/>
      <c r="I2957" s="304"/>
    </row>
    <row r="2958" spans="1:9" s="290" customFormat="1" x14ac:dyDescent="0.3">
      <c r="A2958" s="305"/>
      <c r="B2958" s="306"/>
      <c r="C2958" s="307"/>
      <c r="D2958" s="180" t="s">
        <v>2561</v>
      </c>
      <c r="E2958" s="308"/>
      <c r="F2958" s="302"/>
      <c r="G2958" s="303"/>
      <c r="H2958" s="310"/>
      <c r="I2958" s="304"/>
    </row>
    <row r="2959" spans="1:9" ht="46.5" x14ac:dyDescent="0.3">
      <c r="A2959" s="305"/>
      <c r="B2959" s="306" t="s">
        <v>2571</v>
      </c>
      <c r="C2959" s="307"/>
      <c r="D2959" s="174" t="s">
        <v>2572</v>
      </c>
      <c r="E2959" s="308" t="s">
        <v>3275</v>
      </c>
      <c r="F2959" s="302">
        <v>1</v>
      </c>
      <c r="G2959" s="303"/>
      <c r="H2959" s="310"/>
      <c r="I2959" s="304">
        <f t="shared" si="374"/>
        <v>0</v>
      </c>
    </row>
    <row r="2960" spans="1:9" s="290" customFormat="1" x14ac:dyDescent="0.3">
      <c r="A2960" s="305"/>
      <c r="B2960" s="306"/>
      <c r="C2960" s="307"/>
      <c r="D2960" s="178" t="s">
        <v>2573</v>
      </c>
      <c r="E2960" s="308"/>
      <c r="F2960" s="302"/>
      <c r="G2960" s="303"/>
      <c r="H2960" s="310"/>
      <c r="I2960" s="304"/>
    </row>
    <row r="2961" spans="1:9" ht="24" x14ac:dyDescent="0.3">
      <c r="A2961" s="305"/>
      <c r="B2961" s="306" t="s">
        <v>2574</v>
      </c>
      <c r="C2961" s="307"/>
      <c r="D2961" s="174" t="s">
        <v>2575</v>
      </c>
      <c r="E2961" s="308" t="s">
        <v>3275</v>
      </c>
      <c r="F2961" s="302">
        <v>1</v>
      </c>
      <c r="G2961" s="303"/>
      <c r="H2961" s="310"/>
      <c r="I2961" s="304">
        <f t="shared" si="374"/>
        <v>0</v>
      </c>
    </row>
    <row r="2962" spans="1:9" s="290" customFormat="1" x14ac:dyDescent="0.3">
      <c r="A2962" s="305"/>
      <c r="B2962" s="306"/>
      <c r="C2962" s="307"/>
      <c r="D2962" s="178" t="s">
        <v>2576</v>
      </c>
      <c r="E2962" s="308"/>
      <c r="F2962" s="302"/>
      <c r="G2962" s="303"/>
      <c r="H2962" s="310"/>
      <c r="I2962" s="304"/>
    </row>
    <row r="2963" spans="1:9" ht="46.5" x14ac:dyDescent="0.3">
      <c r="A2963" s="305"/>
      <c r="B2963" s="306" t="s">
        <v>2577</v>
      </c>
      <c r="C2963" s="307"/>
      <c r="D2963" s="174" t="s">
        <v>2578</v>
      </c>
      <c r="E2963" s="308" t="s">
        <v>3275</v>
      </c>
      <c r="F2963" s="302">
        <v>1</v>
      </c>
      <c r="G2963" s="303"/>
      <c r="H2963" s="310"/>
      <c r="I2963" s="304">
        <f t="shared" si="374"/>
        <v>0</v>
      </c>
    </row>
    <row r="2964" spans="1:9" s="290" customFormat="1" x14ac:dyDescent="0.3">
      <c r="A2964" s="305"/>
      <c r="B2964" s="306"/>
      <c r="C2964" s="307"/>
      <c r="D2964" s="180" t="s">
        <v>2495</v>
      </c>
      <c r="E2964" s="308"/>
      <c r="F2964" s="302"/>
      <c r="G2964" s="303"/>
      <c r="H2964" s="310"/>
      <c r="I2964" s="304"/>
    </row>
    <row r="2965" spans="1:9" s="290" customFormat="1" x14ac:dyDescent="0.3">
      <c r="A2965" s="305"/>
      <c r="B2965" s="306"/>
      <c r="C2965" s="307"/>
      <c r="D2965" s="180" t="s">
        <v>2561</v>
      </c>
      <c r="E2965" s="308"/>
      <c r="F2965" s="302"/>
      <c r="G2965" s="303"/>
      <c r="H2965" s="310"/>
      <c r="I2965" s="304"/>
    </row>
    <row r="2966" spans="1:9" ht="35.25" x14ac:dyDescent="0.3">
      <c r="A2966" s="305"/>
      <c r="B2966" s="306" t="s">
        <v>2579</v>
      </c>
      <c r="C2966" s="307"/>
      <c r="D2966" s="174" t="s">
        <v>2580</v>
      </c>
      <c r="E2966" s="308" t="s">
        <v>3275</v>
      </c>
      <c r="F2966" s="302">
        <v>1</v>
      </c>
      <c r="G2966" s="303"/>
      <c r="H2966" s="310"/>
      <c r="I2966" s="304">
        <f t="shared" si="374"/>
        <v>0</v>
      </c>
    </row>
    <row r="2967" spans="1:9" s="290" customFormat="1" x14ac:dyDescent="0.3">
      <c r="A2967" s="305"/>
      <c r="B2967" s="306"/>
      <c r="C2967" s="307"/>
      <c r="D2967" s="180" t="s">
        <v>2581</v>
      </c>
      <c r="E2967" s="308"/>
      <c r="F2967" s="302"/>
      <c r="G2967" s="303"/>
      <c r="H2967" s="310"/>
      <c r="I2967" s="304"/>
    </row>
    <row r="2968" spans="1:9" s="290" customFormat="1" x14ac:dyDescent="0.3">
      <c r="A2968" s="305"/>
      <c r="B2968" s="306"/>
      <c r="C2968" s="307"/>
      <c r="D2968" s="180" t="s">
        <v>2582</v>
      </c>
      <c r="E2968" s="308"/>
      <c r="F2968" s="302"/>
      <c r="G2968" s="303"/>
      <c r="H2968" s="310"/>
      <c r="I2968" s="304"/>
    </row>
    <row r="2969" spans="1:9" ht="24" x14ac:dyDescent="0.3">
      <c r="A2969" s="305"/>
      <c r="B2969" s="306" t="s">
        <v>2583</v>
      </c>
      <c r="C2969" s="307"/>
      <c r="D2969" s="174" t="s">
        <v>2487</v>
      </c>
      <c r="E2969" s="308" t="s">
        <v>3275</v>
      </c>
      <c r="F2969" s="302">
        <v>1</v>
      </c>
      <c r="G2969" s="303"/>
      <c r="H2969" s="310"/>
      <c r="I2969" s="304">
        <f t="shared" si="374"/>
        <v>0</v>
      </c>
    </row>
    <row r="2970" spans="1:9" x14ac:dyDescent="0.3">
      <c r="A2970" s="305"/>
      <c r="B2970" s="306" t="s">
        <v>2584</v>
      </c>
      <c r="C2970" s="307"/>
      <c r="D2970" s="174" t="s">
        <v>2585</v>
      </c>
      <c r="E2970" s="308" t="s">
        <v>3275</v>
      </c>
      <c r="F2970" s="302">
        <v>1</v>
      </c>
      <c r="G2970" s="303"/>
      <c r="H2970" s="310"/>
      <c r="I2970" s="304">
        <f t="shared" si="374"/>
        <v>0</v>
      </c>
    </row>
    <row r="2971" spans="1:9" s="290" customFormat="1" x14ac:dyDescent="0.3">
      <c r="A2971" s="305"/>
      <c r="B2971" s="306"/>
      <c r="C2971" s="307"/>
      <c r="D2971" s="178" t="s">
        <v>2586</v>
      </c>
      <c r="E2971" s="308"/>
      <c r="F2971" s="302"/>
      <c r="G2971" s="303"/>
      <c r="H2971" s="310"/>
      <c r="I2971" s="304"/>
    </row>
    <row r="2972" spans="1:9" ht="24" x14ac:dyDescent="0.3">
      <c r="A2972" s="305"/>
      <c r="B2972" s="306" t="s">
        <v>2587</v>
      </c>
      <c r="C2972" s="307"/>
      <c r="D2972" s="174" t="s">
        <v>2536</v>
      </c>
      <c r="E2972" s="308" t="s">
        <v>3275</v>
      </c>
      <c r="F2972" s="302">
        <v>1</v>
      </c>
      <c r="G2972" s="303"/>
      <c r="H2972" s="310"/>
      <c r="I2972" s="304">
        <f t="shared" si="374"/>
        <v>0</v>
      </c>
    </row>
    <row r="2973" spans="1:9" ht="14.25" thickBot="1" x14ac:dyDescent="0.35">
      <c r="A2973" s="305"/>
      <c r="B2973" s="306"/>
      <c r="C2973" s="307"/>
      <c r="D2973" s="178" t="s">
        <v>2537</v>
      </c>
      <c r="E2973" s="308"/>
      <c r="F2973" s="302"/>
      <c r="G2973" s="303"/>
      <c r="H2973" s="310"/>
      <c r="I2973" s="304"/>
    </row>
    <row r="2974" spans="1:9" ht="15.75" thickTop="1" x14ac:dyDescent="0.3">
      <c r="A2974" s="378" t="s">
        <v>2588</v>
      </c>
      <c r="B2974" s="379"/>
      <c r="C2974" s="379"/>
      <c r="D2974" s="379"/>
      <c r="E2974" s="379"/>
      <c r="F2974" s="379"/>
      <c r="I2974" s="143">
        <f>SUM(I2975:I2986)</f>
        <v>0</v>
      </c>
    </row>
    <row r="2975" spans="1:9" ht="35.25" x14ac:dyDescent="0.3">
      <c r="A2975" s="305"/>
      <c r="B2975" s="306" t="s">
        <v>2589</v>
      </c>
      <c r="C2975" s="307"/>
      <c r="D2975" s="174" t="s">
        <v>2590</v>
      </c>
      <c r="E2975" s="308" t="s">
        <v>3275</v>
      </c>
      <c r="F2975" s="302">
        <v>2</v>
      </c>
      <c r="G2975" s="303"/>
      <c r="H2975" s="310"/>
      <c r="I2975" s="304">
        <f t="shared" ref="I2975:I2986" si="375">(F2975*G2975)</f>
        <v>0</v>
      </c>
    </row>
    <row r="2976" spans="1:9" ht="125.25" x14ac:dyDescent="0.3">
      <c r="A2976" s="305"/>
      <c r="B2976" s="306" t="s">
        <v>2591</v>
      </c>
      <c r="C2976" s="307"/>
      <c r="D2976" s="174" t="s">
        <v>2592</v>
      </c>
      <c r="E2976" s="308" t="s">
        <v>3275</v>
      </c>
      <c r="F2976" s="302">
        <v>1</v>
      </c>
      <c r="G2976" s="303"/>
      <c r="H2976" s="310"/>
      <c r="I2976" s="304">
        <f t="shared" si="375"/>
        <v>0</v>
      </c>
    </row>
    <row r="2977" spans="1:9" s="290" customFormat="1" x14ac:dyDescent="0.3">
      <c r="A2977" s="305"/>
      <c r="B2977" s="306"/>
      <c r="C2977" s="307"/>
      <c r="D2977" s="313" t="s">
        <v>2593</v>
      </c>
      <c r="E2977" s="182"/>
      <c r="F2977" s="302"/>
      <c r="G2977" s="303"/>
      <c r="H2977" s="310"/>
      <c r="I2977" s="304"/>
    </row>
    <row r="2978" spans="1:9" s="290" customFormat="1" x14ac:dyDescent="0.3">
      <c r="A2978" s="305"/>
      <c r="B2978" s="306"/>
      <c r="C2978" s="307"/>
      <c r="D2978" s="313" t="s">
        <v>2594</v>
      </c>
      <c r="E2978" s="182"/>
      <c r="F2978" s="302"/>
      <c r="G2978" s="303"/>
      <c r="H2978" s="310"/>
      <c r="I2978" s="304"/>
    </row>
    <row r="2979" spans="1:9" ht="35.25" x14ac:dyDescent="0.3">
      <c r="A2979" s="305"/>
      <c r="B2979" s="306" t="s">
        <v>2595</v>
      </c>
      <c r="C2979" s="307"/>
      <c r="D2979" s="174" t="s">
        <v>2596</v>
      </c>
      <c r="E2979" s="308" t="s">
        <v>3275</v>
      </c>
      <c r="F2979" s="302">
        <v>1</v>
      </c>
      <c r="G2979" s="303"/>
      <c r="H2979" s="310"/>
      <c r="I2979" s="304">
        <f t="shared" si="375"/>
        <v>0</v>
      </c>
    </row>
    <row r="2980" spans="1:9" ht="57.75" x14ac:dyDescent="0.3">
      <c r="A2980" s="305"/>
      <c r="B2980" s="306" t="s">
        <v>2597</v>
      </c>
      <c r="C2980" s="307"/>
      <c r="D2980" s="174" t="s">
        <v>2598</v>
      </c>
      <c r="E2980" s="308" t="s">
        <v>3275</v>
      </c>
      <c r="F2980" s="302">
        <v>2</v>
      </c>
      <c r="G2980" s="303"/>
      <c r="H2980" s="310"/>
      <c r="I2980" s="304">
        <f t="shared" si="375"/>
        <v>0</v>
      </c>
    </row>
    <row r="2981" spans="1:9" s="290" customFormat="1" x14ac:dyDescent="0.3">
      <c r="A2981" s="305"/>
      <c r="B2981" s="306"/>
      <c r="C2981" s="307"/>
      <c r="D2981" s="180" t="s">
        <v>2560</v>
      </c>
      <c r="E2981" s="308"/>
      <c r="F2981" s="302"/>
      <c r="G2981" s="303"/>
      <c r="H2981" s="310"/>
      <c r="I2981" s="304"/>
    </row>
    <row r="2982" spans="1:9" s="290" customFormat="1" x14ac:dyDescent="0.3">
      <c r="A2982" s="305"/>
      <c r="B2982" s="306"/>
      <c r="C2982" s="307"/>
      <c r="D2982" s="180" t="s">
        <v>2561</v>
      </c>
      <c r="E2982" s="308"/>
      <c r="F2982" s="302"/>
      <c r="G2982" s="303"/>
      <c r="H2982" s="310"/>
      <c r="I2982" s="304"/>
    </row>
    <row r="2983" spans="1:9" ht="57.75" x14ac:dyDescent="0.3">
      <c r="A2983" s="305"/>
      <c r="B2983" s="306"/>
      <c r="C2983" s="307" t="s">
        <v>2599</v>
      </c>
      <c r="D2983" s="174" t="s">
        <v>2600</v>
      </c>
      <c r="E2983" s="308" t="s">
        <v>3275</v>
      </c>
      <c r="F2983" s="302">
        <v>1</v>
      </c>
      <c r="G2983" s="303"/>
      <c r="H2983" s="310"/>
      <c r="I2983" s="304">
        <f t="shared" si="375"/>
        <v>0</v>
      </c>
    </row>
    <row r="2984" spans="1:9" s="290" customFormat="1" x14ac:dyDescent="0.3">
      <c r="A2984" s="305"/>
      <c r="B2984" s="306"/>
      <c r="C2984" s="307"/>
      <c r="D2984" s="180" t="s">
        <v>2560</v>
      </c>
      <c r="E2984" s="308"/>
      <c r="F2984" s="302"/>
      <c r="G2984" s="303"/>
      <c r="H2984" s="310"/>
      <c r="I2984" s="304"/>
    </row>
    <row r="2985" spans="1:9" s="290" customFormat="1" x14ac:dyDescent="0.3">
      <c r="A2985" s="305"/>
      <c r="B2985" s="306"/>
      <c r="C2985" s="307"/>
      <c r="D2985" s="180" t="s">
        <v>2561</v>
      </c>
      <c r="E2985" s="308"/>
      <c r="F2985" s="302"/>
      <c r="G2985" s="303"/>
      <c r="H2985" s="310"/>
      <c r="I2985" s="304"/>
    </row>
    <row r="2986" spans="1:9" ht="57.75" x14ac:dyDescent="0.3">
      <c r="A2986" s="305"/>
      <c r="B2986" s="306" t="s">
        <v>2601</v>
      </c>
      <c r="C2986" s="307" t="s">
        <v>2558</v>
      </c>
      <c r="D2986" s="174" t="s">
        <v>2602</v>
      </c>
      <c r="E2986" s="308" t="s">
        <v>3275</v>
      </c>
      <c r="F2986" s="302">
        <v>0</v>
      </c>
      <c r="G2986" s="303"/>
      <c r="H2986" s="310"/>
      <c r="I2986" s="304">
        <f t="shared" si="375"/>
        <v>0</v>
      </c>
    </row>
    <row r="2987" spans="1:9" x14ac:dyDescent="0.3">
      <c r="A2987" s="305"/>
      <c r="B2987" s="306"/>
      <c r="C2987" s="307"/>
      <c r="D2987" s="180" t="s">
        <v>2560</v>
      </c>
      <c r="E2987" s="308"/>
      <c r="F2987" s="302"/>
      <c r="G2987" s="303"/>
      <c r="H2987" s="310"/>
      <c r="I2987" s="304"/>
    </row>
    <row r="2988" spans="1:9" ht="14.25" thickBot="1" x14ac:dyDescent="0.35">
      <c r="A2988" s="305"/>
      <c r="B2988" s="306"/>
      <c r="C2988" s="307"/>
      <c r="D2988" s="180" t="s">
        <v>2561</v>
      </c>
      <c r="E2988" s="308"/>
      <c r="F2988" s="302"/>
      <c r="G2988" s="303"/>
      <c r="H2988" s="310"/>
      <c r="I2988" s="304"/>
    </row>
    <row r="2989" spans="1:9" ht="15.75" thickTop="1" x14ac:dyDescent="0.3">
      <c r="A2989" s="378" t="s">
        <v>2603</v>
      </c>
      <c r="B2989" s="379"/>
      <c r="C2989" s="379"/>
      <c r="D2989" s="379"/>
      <c r="E2989" s="379"/>
      <c r="F2989" s="379"/>
      <c r="I2989" s="143">
        <f>SUM(I2990:I3009)</f>
        <v>0</v>
      </c>
    </row>
    <row r="2990" spans="1:9" ht="24" x14ac:dyDescent="0.3">
      <c r="A2990" s="305"/>
      <c r="B2990" s="306" t="s">
        <v>2604</v>
      </c>
      <c r="C2990" s="307"/>
      <c r="D2990" s="174" t="s">
        <v>2605</v>
      </c>
      <c r="E2990" s="308" t="s">
        <v>3275</v>
      </c>
      <c r="F2990" s="302">
        <v>1</v>
      </c>
      <c r="G2990" s="303"/>
      <c r="H2990" s="310"/>
      <c r="I2990" s="304">
        <f t="shared" ref="I2990:I3009" si="376">(F2990*G2990)</f>
        <v>0</v>
      </c>
    </row>
    <row r="2991" spans="1:9" s="290" customFormat="1" x14ac:dyDescent="0.3">
      <c r="A2991" s="305"/>
      <c r="B2991" s="306"/>
      <c r="C2991" s="307"/>
      <c r="D2991" s="178" t="s">
        <v>2606</v>
      </c>
      <c r="E2991" s="308"/>
      <c r="F2991" s="302"/>
      <c r="G2991" s="303"/>
      <c r="H2991" s="310"/>
      <c r="I2991" s="304">
        <f t="shared" si="376"/>
        <v>0</v>
      </c>
    </row>
    <row r="2992" spans="1:9" x14ac:dyDescent="0.3">
      <c r="A2992" s="305"/>
      <c r="B2992" s="306" t="s">
        <v>2607</v>
      </c>
      <c r="C2992" s="307"/>
      <c r="D2992" s="174" t="s">
        <v>2608</v>
      </c>
      <c r="E2992" s="308" t="s">
        <v>3275</v>
      </c>
      <c r="F2992" s="302">
        <v>1</v>
      </c>
      <c r="G2992" s="303"/>
      <c r="H2992" s="310"/>
      <c r="I2992" s="304">
        <f t="shared" si="376"/>
        <v>0</v>
      </c>
    </row>
    <row r="2993" spans="1:9" s="290" customFormat="1" x14ac:dyDescent="0.3">
      <c r="A2993" s="305"/>
      <c r="B2993" s="306"/>
      <c r="C2993" s="307"/>
      <c r="D2993" s="178" t="s">
        <v>2609</v>
      </c>
      <c r="E2993" s="308"/>
      <c r="F2993" s="302"/>
      <c r="G2993" s="303"/>
      <c r="H2993" s="310"/>
      <c r="I2993" s="304">
        <f t="shared" si="376"/>
        <v>0</v>
      </c>
    </row>
    <row r="2994" spans="1:9" s="290" customFormat="1" ht="23.25" x14ac:dyDescent="0.3">
      <c r="A2994" s="305"/>
      <c r="B2994" s="306"/>
      <c r="C2994" s="307"/>
      <c r="D2994" s="174" t="s">
        <v>2610</v>
      </c>
      <c r="E2994" s="308"/>
      <c r="F2994" s="302">
        <v>1</v>
      </c>
      <c r="G2994" s="303"/>
      <c r="H2994" s="310"/>
      <c r="I2994" s="304">
        <f t="shared" si="376"/>
        <v>0</v>
      </c>
    </row>
    <row r="2995" spans="1:9" s="290" customFormat="1" x14ac:dyDescent="0.3">
      <c r="A2995" s="305"/>
      <c r="B2995" s="306"/>
      <c r="C2995" s="307"/>
      <c r="D2995" s="178" t="s">
        <v>2611</v>
      </c>
      <c r="E2995" s="308"/>
      <c r="F2995" s="302"/>
      <c r="G2995" s="303"/>
      <c r="H2995" s="310"/>
      <c r="I2995" s="304">
        <f t="shared" si="376"/>
        <v>0</v>
      </c>
    </row>
    <row r="2996" spans="1:9" ht="46.5" x14ac:dyDescent="0.3">
      <c r="A2996" s="305"/>
      <c r="B2996" s="306" t="s">
        <v>2612</v>
      </c>
      <c r="C2996" s="307"/>
      <c r="D2996" s="174" t="s">
        <v>2613</v>
      </c>
      <c r="E2996" s="308" t="s">
        <v>3275</v>
      </c>
      <c r="F2996" s="302">
        <v>1</v>
      </c>
      <c r="G2996" s="303"/>
      <c r="H2996" s="310"/>
      <c r="I2996" s="304">
        <f t="shared" si="376"/>
        <v>0</v>
      </c>
    </row>
    <row r="2997" spans="1:9" s="290" customFormat="1" x14ac:dyDescent="0.3">
      <c r="A2997" s="305"/>
      <c r="B2997" s="306"/>
      <c r="C2997" s="307"/>
      <c r="D2997" s="178" t="s">
        <v>2614</v>
      </c>
      <c r="E2997" s="308"/>
      <c r="F2997" s="302"/>
      <c r="G2997" s="303"/>
      <c r="H2997" s="310"/>
      <c r="I2997" s="304">
        <f t="shared" si="376"/>
        <v>0</v>
      </c>
    </row>
    <row r="2998" spans="1:9" s="290" customFormat="1" x14ac:dyDescent="0.3">
      <c r="A2998" s="305"/>
      <c r="B2998" s="306"/>
      <c r="C2998" s="307"/>
      <c r="D2998" s="178" t="s">
        <v>2432</v>
      </c>
      <c r="E2998" s="308"/>
      <c r="F2998" s="302"/>
      <c r="G2998" s="303"/>
      <c r="H2998" s="310"/>
      <c r="I2998" s="304">
        <f t="shared" si="376"/>
        <v>0</v>
      </c>
    </row>
    <row r="2999" spans="1:9" s="290" customFormat="1" ht="24" x14ac:dyDescent="0.3">
      <c r="A2999" s="305"/>
      <c r="B2999" s="306" t="s">
        <v>2615</v>
      </c>
      <c r="C2999" s="307"/>
      <c r="D2999" s="174" t="s">
        <v>2616</v>
      </c>
      <c r="E2999" s="308"/>
      <c r="F2999" s="302">
        <v>1</v>
      </c>
      <c r="G2999" s="303"/>
      <c r="H2999" s="310"/>
      <c r="I2999" s="304">
        <f t="shared" si="376"/>
        <v>0</v>
      </c>
    </row>
    <row r="3000" spans="1:9" s="290" customFormat="1" x14ac:dyDescent="0.3">
      <c r="A3000" s="305"/>
      <c r="B3000" s="306"/>
      <c r="C3000" s="307"/>
      <c r="D3000" s="178" t="s">
        <v>2617</v>
      </c>
      <c r="E3000" s="308"/>
      <c r="F3000" s="302"/>
      <c r="G3000" s="303"/>
      <c r="H3000" s="310"/>
      <c r="I3000" s="304">
        <f t="shared" si="376"/>
        <v>0</v>
      </c>
    </row>
    <row r="3001" spans="1:9" ht="24" x14ac:dyDescent="0.3">
      <c r="A3001" s="305"/>
      <c r="B3001" s="306" t="s">
        <v>2618</v>
      </c>
      <c r="C3001" s="307"/>
      <c r="D3001" s="174" t="s">
        <v>2619</v>
      </c>
      <c r="E3001" s="308" t="s">
        <v>3275</v>
      </c>
      <c r="F3001" s="302">
        <v>1</v>
      </c>
      <c r="G3001" s="303"/>
      <c r="H3001" s="310"/>
      <c r="I3001" s="304">
        <f t="shared" si="376"/>
        <v>0</v>
      </c>
    </row>
    <row r="3002" spans="1:9" s="290" customFormat="1" x14ac:dyDescent="0.3">
      <c r="A3002" s="305"/>
      <c r="B3002" s="306"/>
      <c r="C3002" s="307"/>
      <c r="D3002" s="178" t="s">
        <v>2620</v>
      </c>
      <c r="E3002" s="308"/>
      <c r="F3002" s="302"/>
      <c r="G3002" s="303"/>
      <c r="H3002" s="310"/>
      <c r="I3002" s="304">
        <f t="shared" si="376"/>
        <v>0</v>
      </c>
    </row>
    <row r="3003" spans="1:9" s="290" customFormat="1" x14ac:dyDescent="0.3">
      <c r="A3003" s="305"/>
      <c r="B3003" s="306" t="s">
        <v>2621</v>
      </c>
      <c r="C3003" s="307"/>
      <c r="D3003" s="174" t="s">
        <v>2622</v>
      </c>
      <c r="E3003" s="308"/>
      <c r="F3003" s="302">
        <v>6</v>
      </c>
      <c r="G3003" s="303"/>
      <c r="H3003" s="310"/>
      <c r="I3003" s="304">
        <f t="shared" si="376"/>
        <v>0</v>
      </c>
    </row>
    <row r="3004" spans="1:9" s="290" customFormat="1" x14ac:dyDescent="0.3">
      <c r="A3004" s="305"/>
      <c r="B3004" s="306"/>
      <c r="C3004" s="307"/>
      <c r="D3004" s="178" t="s">
        <v>2623</v>
      </c>
      <c r="E3004" s="308"/>
      <c r="F3004" s="302"/>
      <c r="G3004" s="303"/>
      <c r="H3004" s="310"/>
      <c r="I3004" s="304">
        <f t="shared" si="376"/>
        <v>0</v>
      </c>
    </row>
    <row r="3005" spans="1:9" ht="46.5" x14ac:dyDescent="0.3">
      <c r="A3005" s="305"/>
      <c r="B3005" s="306" t="s">
        <v>2624</v>
      </c>
      <c r="C3005" s="307"/>
      <c r="D3005" s="174" t="s">
        <v>2625</v>
      </c>
      <c r="E3005" s="308" t="s">
        <v>3275</v>
      </c>
      <c r="F3005" s="302">
        <v>1</v>
      </c>
      <c r="G3005" s="303"/>
      <c r="H3005" s="310"/>
      <c r="I3005" s="304">
        <f t="shared" si="376"/>
        <v>0</v>
      </c>
    </row>
    <row r="3006" spans="1:9" s="290" customFormat="1" x14ac:dyDescent="0.3">
      <c r="A3006" s="305"/>
      <c r="B3006" s="306"/>
      <c r="C3006" s="307"/>
      <c r="D3006" s="180" t="s">
        <v>2626</v>
      </c>
      <c r="E3006" s="308"/>
      <c r="F3006" s="302"/>
      <c r="G3006" s="303"/>
      <c r="H3006" s="310"/>
      <c r="I3006" s="304">
        <f t="shared" si="376"/>
        <v>0</v>
      </c>
    </row>
    <row r="3007" spans="1:9" ht="24" x14ac:dyDescent="0.3">
      <c r="A3007" s="305"/>
      <c r="B3007" s="306" t="s">
        <v>2627</v>
      </c>
      <c r="C3007" s="307"/>
      <c r="D3007" s="174" t="s">
        <v>2616</v>
      </c>
      <c r="E3007" s="308" t="s">
        <v>3275</v>
      </c>
      <c r="F3007" s="302">
        <v>1</v>
      </c>
      <c r="G3007" s="303"/>
      <c r="H3007" s="310"/>
      <c r="I3007" s="304">
        <f t="shared" si="376"/>
        <v>0</v>
      </c>
    </row>
    <row r="3008" spans="1:9" s="290" customFormat="1" x14ac:dyDescent="0.3">
      <c r="A3008" s="305"/>
      <c r="B3008" s="306"/>
      <c r="C3008" s="307"/>
      <c r="D3008" s="178" t="s">
        <v>2628</v>
      </c>
      <c r="E3008" s="308"/>
      <c r="F3008" s="302"/>
      <c r="G3008" s="303"/>
      <c r="H3008" s="310"/>
      <c r="I3008" s="304">
        <f t="shared" si="376"/>
        <v>0</v>
      </c>
    </row>
    <row r="3009" spans="1:9" ht="24" x14ac:dyDescent="0.3">
      <c r="A3009" s="305"/>
      <c r="B3009" s="306" t="s">
        <v>2629</v>
      </c>
      <c r="C3009" s="307"/>
      <c r="D3009" s="174" t="s">
        <v>2630</v>
      </c>
      <c r="E3009" s="308" t="s">
        <v>3275</v>
      </c>
      <c r="F3009" s="302">
        <v>1</v>
      </c>
      <c r="G3009" s="303"/>
      <c r="H3009" s="310"/>
      <c r="I3009" s="304">
        <f t="shared" si="376"/>
        <v>0</v>
      </c>
    </row>
    <row r="3010" spans="1:9" ht="14.25" thickBot="1" x14ac:dyDescent="0.35">
      <c r="A3010" s="305"/>
      <c r="B3010" s="306"/>
      <c r="C3010" s="307"/>
      <c r="D3010" s="180" t="s">
        <v>2631</v>
      </c>
      <c r="E3010" s="308"/>
      <c r="F3010" s="302"/>
      <c r="G3010" s="303"/>
      <c r="H3010" s="310"/>
      <c r="I3010" s="304"/>
    </row>
    <row r="3011" spans="1:9" ht="15.75" thickTop="1" x14ac:dyDescent="0.3">
      <c r="A3011" s="378" t="s">
        <v>2632</v>
      </c>
      <c r="B3011" s="379"/>
      <c r="C3011" s="379"/>
      <c r="D3011" s="379"/>
      <c r="E3011" s="379"/>
      <c r="F3011" s="379"/>
      <c r="I3011" s="143">
        <f>SUM(I3012:I3031)</f>
        <v>0</v>
      </c>
    </row>
    <row r="3012" spans="1:9" ht="23.25" x14ac:dyDescent="0.3">
      <c r="A3012" s="305"/>
      <c r="B3012" s="306" t="s">
        <v>2633</v>
      </c>
      <c r="C3012" s="307"/>
      <c r="D3012" s="174" t="s">
        <v>2489</v>
      </c>
      <c r="E3012" s="308" t="s">
        <v>3275</v>
      </c>
      <c r="F3012" s="302">
        <v>1</v>
      </c>
      <c r="G3012" s="303"/>
      <c r="H3012" s="310"/>
      <c r="I3012" s="304">
        <f t="shared" ref="I3012:I3082" si="377">(F3012*G3012)</f>
        <v>0</v>
      </c>
    </row>
    <row r="3013" spans="1:9" ht="24" x14ac:dyDescent="0.3">
      <c r="A3013" s="305"/>
      <c r="B3013" s="306" t="s">
        <v>2634</v>
      </c>
      <c r="C3013" s="307"/>
      <c r="D3013" s="174" t="s">
        <v>2520</v>
      </c>
      <c r="E3013" s="308" t="s">
        <v>3275</v>
      </c>
      <c r="F3013" s="302">
        <v>2</v>
      </c>
      <c r="G3013" s="303"/>
      <c r="H3013" s="310"/>
      <c r="I3013" s="304">
        <f t="shared" si="377"/>
        <v>0</v>
      </c>
    </row>
    <row r="3014" spans="1:9" s="290" customFormat="1" x14ac:dyDescent="0.3">
      <c r="A3014" s="305"/>
      <c r="B3014" s="306"/>
      <c r="C3014" s="307"/>
      <c r="D3014" s="178" t="s">
        <v>2521</v>
      </c>
      <c r="E3014" s="308"/>
      <c r="F3014" s="302"/>
      <c r="G3014" s="303"/>
      <c r="H3014" s="310"/>
      <c r="I3014" s="304"/>
    </row>
    <row r="3015" spans="1:9" ht="24" x14ac:dyDescent="0.3">
      <c r="A3015" s="305"/>
      <c r="B3015" s="306" t="s">
        <v>2635</v>
      </c>
      <c r="C3015" s="307"/>
      <c r="D3015" s="174" t="s">
        <v>2523</v>
      </c>
      <c r="E3015" s="308" t="s">
        <v>3275</v>
      </c>
      <c r="F3015" s="302">
        <v>1</v>
      </c>
      <c r="G3015" s="303"/>
      <c r="H3015" s="310"/>
      <c r="I3015" s="304">
        <f t="shared" si="377"/>
        <v>0</v>
      </c>
    </row>
    <row r="3016" spans="1:9" s="290" customFormat="1" x14ac:dyDescent="0.3">
      <c r="A3016" s="305"/>
      <c r="B3016" s="306"/>
      <c r="C3016" s="307"/>
      <c r="D3016" s="178" t="s">
        <v>2636</v>
      </c>
      <c r="E3016" s="308"/>
      <c r="F3016" s="302"/>
      <c r="G3016" s="303"/>
      <c r="H3016" s="310"/>
      <c r="I3016" s="304"/>
    </row>
    <row r="3017" spans="1:9" ht="24" x14ac:dyDescent="0.3">
      <c r="A3017" s="305"/>
      <c r="B3017" s="306" t="s">
        <v>2637</v>
      </c>
      <c r="C3017" s="307"/>
      <c r="D3017" s="174" t="s">
        <v>2638</v>
      </c>
      <c r="E3017" s="308" t="s">
        <v>3275</v>
      </c>
      <c r="F3017" s="302">
        <v>1</v>
      </c>
      <c r="G3017" s="303"/>
      <c r="H3017" s="310"/>
      <c r="I3017" s="304">
        <f t="shared" si="377"/>
        <v>0</v>
      </c>
    </row>
    <row r="3018" spans="1:9" s="290" customFormat="1" x14ac:dyDescent="0.3">
      <c r="A3018" s="305"/>
      <c r="B3018" s="306"/>
      <c r="C3018" s="307"/>
      <c r="D3018" s="178" t="s">
        <v>2639</v>
      </c>
      <c r="E3018" s="308"/>
      <c r="F3018" s="302"/>
      <c r="G3018" s="303"/>
      <c r="H3018" s="310"/>
      <c r="I3018" s="304"/>
    </row>
    <row r="3019" spans="1:9" ht="45.75" x14ac:dyDescent="0.3">
      <c r="A3019" s="305"/>
      <c r="B3019" s="306" t="s">
        <v>2640</v>
      </c>
      <c r="C3019" s="307"/>
      <c r="D3019" s="174" t="s">
        <v>2641</v>
      </c>
      <c r="E3019" s="308" t="s">
        <v>3275</v>
      </c>
      <c r="F3019" s="302">
        <v>1</v>
      </c>
      <c r="G3019" s="303"/>
      <c r="H3019" s="310"/>
      <c r="I3019" s="304">
        <f t="shared" si="377"/>
        <v>0</v>
      </c>
    </row>
    <row r="3020" spans="1:9" s="290" customFormat="1" x14ac:dyDescent="0.3">
      <c r="A3020" s="305"/>
      <c r="B3020" s="306"/>
      <c r="C3020" s="307"/>
      <c r="D3020" s="178" t="s">
        <v>2642</v>
      </c>
      <c r="E3020" s="308"/>
      <c r="F3020" s="302"/>
      <c r="G3020" s="303"/>
      <c r="H3020" s="310"/>
      <c r="I3020" s="304"/>
    </row>
    <row r="3021" spans="1:9" s="290" customFormat="1" x14ac:dyDescent="0.3">
      <c r="A3021" s="305"/>
      <c r="B3021" s="306"/>
      <c r="C3021" s="307"/>
      <c r="D3021" s="178" t="s">
        <v>2643</v>
      </c>
      <c r="E3021" s="308"/>
      <c r="F3021" s="302"/>
      <c r="G3021" s="303"/>
      <c r="H3021" s="310"/>
      <c r="I3021" s="304"/>
    </row>
    <row r="3022" spans="1:9" ht="35.25" x14ac:dyDescent="0.3">
      <c r="A3022" s="305"/>
      <c r="B3022" s="306" t="s">
        <v>2644</v>
      </c>
      <c r="C3022" s="307" t="s">
        <v>2645</v>
      </c>
      <c r="D3022" s="174" t="s">
        <v>2646</v>
      </c>
      <c r="E3022" s="308" t="s">
        <v>3275</v>
      </c>
      <c r="F3022" s="302">
        <v>1</v>
      </c>
      <c r="G3022" s="303"/>
      <c r="H3022" s="310"/>
      <c r="I3022" s="304">
        <f t="shared" si="377"/>
        <v>0</v>
      </c>
    </row>
    <row r="3023" spans="1:9" s="290" customFormat="1" x14ac:dyDescent="0.3">
      <c r="A3023" s="305"/>
      <c r="B3023" s="306"/>
      <c r="C3023" s="307"/>
      <c r="D3023" s="183" t="s">
        <v>2647</v>
      </c>
      <c r="E3023" s="308"/>
      <c r="F3023" s="302"/>
      <c r="G3023" s="303"/>
      <c r="H3023" s="310"/>
      <c r="I3023" s="304"/>
    </row>
    <row r="3024" spans="1:9" s="290" customFormat="1" x14ac:dyDescent="0.3">
      <c r="A3024" s="305"/>
      <c r="B3024" s="306"/>
      <c r="C3024" s="307"/>
      <c r="D3024" s="181" t="s">
        <v>2639</v>
      </c>
      <c r="E3024" s="308"/>
      <c r="F3024" s="302"/>
      <c r="G3024" s="303"/>
      <c r="H3024" s="310"/>
      <c r="I3024" s="304"/>
    </row>
    <row r="3025" spans="1:9" ht="24" x14ac:dyDescent="0.3">
      <c r="A3025" s="305"/>
      <c r="B3025" s="306" t="s">
        <v>2648</v>
      </c>
      <c r="C3025" s="307"/>
      <c r="D3025" s="174" t="s">
        <v>2536</v>
      </c>
      <c r="E3025" s="308" t="s">
        <v>3275</v>
      </c>
      <c r="F3025" s="302">
        <v>1</v>
      </c>
      <c r="G3025" s="303"/>
      <c r="H3025" s="310"/>
      <c r="I3025" s="304">
        <f t="shared" si="377"/>
        <v>0</v>
      </c>
    </row>
    <row r="3026" spans="1:9" s="290" customFormat="1" x14ac:dyDescent="0.3">
      <c r="A3026" s="305"/>
      <c r="B3026" s="306"/>
      <c r="C3026" s="307"/>
      <c r="D3026" s="178" t="s">
        <v>2537</v>
      </c>
      <c r="E3026" s="308"/>
      <c r="F3026" s="302"/>
      <c r="G3026" s="303"/>
      <c r="H3026" s="310"/>
      <c r="I3026" s="304"/>
    </row>
    <row r="3027" spans="1:9" x14ac:dyDescent="0.3">
      <c r="A3027" s="305"/>
      <c r="B3027" s="306" t="s">
        <v>2649</v>
      </c>
      <c r="C3027" s="307"/>
      <c r="D3027" s="174" t="s">
        <v>2650</v>
      </c>
      <c r="E3027" s="308" t="s">
        <v>3275</v>
      </c>
      <c r="F3027" s="302">
        <v>1</v>
      </c>
      <c r="G3027" s="303"/>
      <c r="H3027" s="310"/>
      <c r="I3027" s="304">
        <f t="shared" si="377"/>
        <v>0</v>
      </c>
    </row>
    <row r="3028" spans="1:9" s="290" customFormat="1" x14ac:dyDescent="0.3">
      <c r="A3028" s="305"/>
      <c r="B3028" s="306"/>
      <c r="C3028" s="307"/>
      <c r="D3028" s="178" t="s">
        <v>2651</v>
      </c>
      <c r="E3028" s="308"/>
      <c r="F3028" s="302"/>
      <c r="G3028" s="303"/>
      <c r="H3028" s="310"/>
      <c r="I3028" s="304"/>
    </row>
    <row r="3029" spans="1:9" ht="24" x14ac:dyDescent="0.3">
      <c r="A3029" s="305"/>
      <c r="B3029" s="306" t="s">
        <v>2652</v>
      </c>
      <c r="C3029" s="307"/>
      <c r="D3029" s="174" t="s">
        <v>2653</v>
      </c>
      <c r="E3029" s="308" t="s">
        <v>3275</v>
      </c>
      <c r="F3029" s="302">
        <v>1</v>
      </c>
      <c r="G3029" s="303"/>
      <c r="H3029" s="310"/>
      <c r="I3029" s="304">
        <f t="shared" si="377"/>
        <v>0</v>
      </c>
    </row>
    <row r="3030" spans="1:9" s="290" customFormat="1" x14ac:dyDescent="0.3">
      <c r="A3030" s="305"/>
      <c r="B3030" s="306"/>
      <c r="C3030" s="307"/>
      <c r="D3030" s="178" t="s">
        <v>2654</v>
      </c>
      <c r="E3030" s="308"/>
      <c r="F3030" s="302"/>
      <c r="G3030" s="303"/>
      <c r="H3030" s="310"/>
      <c r="I3030" s="304"/>
    </row>
    <row r="3031" spans="1:9" ht="24" thickBot="1" x14ac:dyDescent="0.35">
      <c r="A3031" s="305"/>
      <c r="B3031" s="306"/>
      <c r="C3031" s="307"/>
      <c r="D3031" s="174" t="s">
        <v>2655</v>
      </c>
      <c r="E3031" s="308" t="s">
        <v>3275</v>
      </c>
      <c r="F3031" s="302">
        <v>1</v>
      </c>
      <c r="G3031" s="303"/>
      <c r="H3031" s="310"/>
      <c r="I3031" s="304">
        <f t="shared" si="377"/>
        <v>0</v>
      </c>
    </row>
    <row r="3032" spans="1:9" ht="15.75" thickTop="1" x14ac:dyDescent="0.3">
      <c r="A3032" s="378" t="s">
        <v>2656</v>
      </c>
      <c r="B3032" s="379"/>
      <c r="C3032" s="379"/>
      <c r="D3032" s="379"/>
      <c r="E3032" s="379"/>
      <c r="F3032" s="379"/>
      <c r="I3032" s="143">
        <f>SUM(I3033:I3054)</f>
        <v>0</v>
      </c>
    </row>
    <row r="3033" spans="1:9" ht="24" x14ac:dyDescent="0.3">
      <c r="A3033" s="305"/>
      <c r="B3033" s="306" t="s">
        <v>2657</v>
      </c>
      <c r="C3033" s="307"/>
      <c r="D3033" s="174" t="s">
        <v>2658</v>
      </c>
      <c r="E3033" s="308" t="s">
        <v>3275</v>
      </c>
      <c r="F3033" s="302">
        <v>2</v>
      </c>
      <c r="G3033" s="303"/>
      <c r="H3033" s="310"/>
      <c r="I3033" s="304">
        <f t="shared" si="377"/>
        <v>0</v>
      </c>
    </row>
    <row r="3034" spans="1:9" s="290" customFormat="1" x14ac:dyDescent="0.3">
      <c r="A3034" s="305"/>
      <c r="B3034" s="306"/>
      <c r="C3034" s="307"/>
      <c r="D3034" s="175" t="s">
        <v>2659</v>
      </c>
      <c r="E3034" s="308"/>
      <c r="F3034" s="302"/>
      <c r="G3034" s="303"/>
      <c r="H3034" s="310"/>
      <c r="I3034" s="304"/>
    </row>
    <row r="3035" spans="1:9" ht="44.25" x14ac:dyDescent="0.3">
      <c r="A3035" s="305"/>
      <c r="B3035" s="306" t="s">
        <v>2660</v>
      </c>
      <c r="C3035" s="315" t="s">
        <v>2645</v>
      </c>
      <c r="D3035" s="314" t="s">
        <v>2661</v>
      </c>
      <c r="E3035" s="308" t="s">
        <v>3275</v>
      </c>
      <c r="F3035" s="302">
        <v>0</v>
      </c>
      <c r="G3035" s="303"/>
      <c r="H3035" s="310"/>
      <c r="I3035" s="304">
        <f t="shared" si="377"/>
        <v>0</v>
      </c>
    </row>
    <row r="3036" spans="1:9" s="290" customFormat="1" x14ac:dyDescent="0.3">
      <c r="A3036" s="305"/>
      <c r="B3036" s="306"/>
      <c r="C3036" s="315"/>
      <c r="D3036" s="184" t="s">
        <v>2662</v>
      </c>
      <c r="E3036" s="308"/>
      <c r="F3036" s="302"/>
      <c r="G3036" s="303"/>
      <c r="H3036" s="310"/>
      <c r="I3036" s="304"/>
    </row>
    <row r="3037" spans="1:9" s="290" customFormat="1" x14ac:dyDescent="0.3">
      <c r="A3037" s="305"/>
      <c r="B3037" s="306"/>
      <c r="C3037" s="315"/>
      <c r="D3037" s="184" t="s">
        <v>2663</v>
      </c>
      <c r="E3037" s="308"/>
      <c r="F3037" s="302"/>
      <c r="G3037" s="303"/>
      <c r="H3037" s="310"/>
      <c r="I3037" s="304"/>
    </row>
    <row r="3038" spans="1:9" ht="24" x14ac:dyDescent="0.3">
      <c r="A3038" s="305"/>
      <c r="B3038" s="306" t="s">
        <v>2664</v>
      </c>
      <c r="C3038" s="307"/>
      <c r="D3038" s="174" t="s">
        <v>2536</v>
      </c>
      <c r="E3038" s="308" t="s">
        <v>3275</v>
      </c>
      <c r="F3038" s="302">
        <v>2</v>
      </c>
      <c r="G3038" s="303"/>
      <c r="H3038" s="310"/>
      <c r="I3038" s="304">
        <f t="shared" si="377"/>
        <v>0</v>
      </c>
    </row>
    <row r="3039" spans="1:9" s="290" customFormat="1" x14ac:dyDescent="0.3">
      <c r="A3039" s="305"/>
      <c r="B3039" s="306"/>
      <c r="C3039" s="307"/>
      <c r="D3039" s="178" t="s">
        <v>2665</v>
      </c>
      <c r="E3039" s="308"/>
      <c r="F3039" s="302"/>
      <c r="G3039" s="303"/>
      <c r="H3039" s="310"/>
      <c r="I3039" s="304"/>
    </row>
    <row r="3040" spans="1:9" ht="57" x14ac:dyDescent="0.3">
      <c r="A3040" s="305"/>
      <c r="B3040" s="306" t="s">
        <v>2666</v>
      </c>
      <c r="C3040" s="307"/>
      <c r="D3040" s="174" t="s">
        <v>2667</v>
      </c>
      <c r="E3040" s="308" t="s">
        <v>3275</v>
      </c>
      <c r="F3040" s="302">
        <v>2</v>
      </c>
      <c r="G3040" s="303"/>
      <c r="H3040" s="310"/>
      <c r="I3040" s="304">
        <f t="shared" si="377"/>
        <v>0</v>
      </c>
    </row>
    <row r="3041" spans="1:9" s="290" customFormat="1" x14ac:dyDescent="0.3">
      <c r="A3041" s="305"/>
      <c r="B3041" s="306"/>
      <c r="C3041" s="307"/>
      <c r="D3041" s="175" t="s">
        <v>2668</v>
      </c>
      <c r="E3041" s="308"/>
      <c r="F3041" s="302"/>
      <c r="G3041" s="303"/>
      <c r="H3041" s="310"/>
      <c r="I3041" s="304"/>
    </row>
    <row r="3042" spans="1:9" s="290" customFormat="1" x14ac:dyDescent="0.3">
      <c r="A3042" s="305"/>
      <c r="B3042" s="306"/>
      <c r="C3042" s="307"/>
      <c r="D3042" s="175" t="s">
        <v>2669</v>
      </c>
      <c r="E3042" s="308"/>
      <c r="F3042" s="302"/>
      <c r="G3042" s="303"/>
      <c r="H3042" s="310"/>
      <c r="I3042" s="304"/>
    </row>
    <row r="3043" spans="1:9" ht="69" x14ac:dyDescent="0.3">
      <c r="A3043" s="305"/>
      <c r="B3043" s="306" t="s">
        <v>2670</v>
      </c>
      <c r="C3043" s="307"/>
      <c r="D3043" s="174" t="s">
        <v>2671</v>
      </c>
      <c r="E3043" s="308" t="s">
        <v>3275</v>
      </c>
      <c r="F3043" s="302">
        <v>1</v>
      </c>
      <c r="G3043" s="303"/>
      <c r="H3043" s="310"/>
      <c r="I3043" s="304">
        <f t="shared" si="377"/>
        <v>0</v>
      </c>
    </row>
    <row r="3044" spans="1:9" s="290" customFormat="1" x14ac:dyDescent="0.3">
      <c r="A3044" s="305"/>
      <c r="B3044" s="306"/>
      <c r="C3044" s="307"/>
      <c r="D3044" s="176" t="s">
        <v>2672</v>
      </c>
      <c r="E3044" s="308"/>
      <c r="F3044" s="302"/>
      <c r="G3044" s="303"/>
      <c r="H3044" s="310"/>
      <c r="I3044" s="304"/>
    </row>
    <row r="3045" spans="1:9" s="290" customFormat="1" x14ac:dyDescent="0.3">
      <c r="A3045" s="305"/>
      <c r="B3045" s="306"/>
      <c r="C3045" s="307"/>
      <c r="D3045" s="185" t="s">
        <v>2673</v>
      </c>
      <c r="E3045" s="308"/>
      <c r="F3045" s="302"/>
      <c r="G3045" s="303"/>
      <c r="H3045" s="310"/>
      <c r="I3045" s="304"/>
    </row>
    <row r="3046" spans="1:9" ht="35.25" x14ac:dyDescent="0.3">
      <c r="A3046" s="305"/>
      <c r="B3046" s="306" t="s">
        <v>2674</v>
      </c>
      <c r="C3046" s="307"/>
      <c r="D3046" s="174" t="s">
        <v>2675</v>
      </c>
      <c r="E3046" s="308" t="s">
        <v>3275</v>
      </c>
      <c r="F3046" s="302">
        <v>2</v>
      </c>
      <c r="G3046" s="303"/>
      <c r="H3046" s="310"/>
      <c r="I3046" s="304">
        <f t="shared" si="377"/>
        <v>0</v>
      </c>
    </row>
    <row r="3047" spans="1:9" s="290" customFormat="1" x14ac:dyDescent="0.3">
      <c r="A3047" s="305"/>
      <c r="B3047" s="306"/>
      <c r="C3047" s="307"/>
      <c r="D3047" s="178" t="s">
        <v>2676</v>
      </c>
      <c r="E3047" s="308"/>
      <c r="F3047" s="302"/>
      <c r="G3047" s="303"/>
      <c r="H3047" s="310"/>
      <c r="I3047" s="304"/>
    </row>
    <row r="3048" spans="1:9" ht="45.75" x14ac:dyDescent="0.3">
      <c r="A3048" s="305"/>
      <c r="B3048" s="306" t="s">
        <v>2677</v>
      </c>
      <c r="C3048" s="307"/>
      <c r="D3048" s="174" t="s">
        <v>2678</v>
      </c>
      <c r="E3048" s="308" t="s">
        <v>3275</v>
      </c>
      <c r="F3048" s="302">
        <v>2</v>
      </c>
      <c r="G3048" s="303"/>
      <c r="H3048" s="310"/>
      <c r="I3048" s="304">
        <f t="shared" si="377"/>
        <v>0</v>
      </c>
    </row>
    <row r="3049" spans="1:9" s="290" customFormat="1" x14ac:dyDescent="0.3">
      <c r="A3049" s="305"/>
      <c r="B3049" s="306"/>
      <c r="C3049" s="307"/>
      <c r="D3049" s="178" t="s">
        <v>2668</v>
      </c>
      <c r="E3049" s="308"/>
      <c r="F3049" s="302"/>
      <c r="G3049" s="303"/>
      <c r="H3049" s="310"/>
      <c r="I3049" s="304"/>
    </row>
    <row r="3050" spans="1:9" x14ac:dyDescent="0.3">
      <c r="A3050" s="305"/>
      <c r="B3050" s="306" t="s">
        <v>2679</v>
      </c>
      <c r="C3050" s="307"/>
      <c r="D3050" s="174" t="s">
        <v>2680</v>
      </c>
      <c r="E3050" s="308" t="s">
        <v>3275</v>
      </c>
      <c r="F3050" s="302">
        <v>1</v>
      </c>
      <c r="G3050" s="303"/>
      <c r="H3050" s="310"/>
      <c r="I3050" s="304">
        <f t="shared" si="377"/>
        <v>0</v>
      </c>
    </row>
    <row r="3051" spans="1:9" ht="46.5" x14ac:dyDescent="0.3">
      <c r="A3051" s="305"/>
      <c r="B3051" s="306" t="s">
        <v>2681</v>
      </c>
      <c r="C3051" s="307"/>
      <c r="D3051" s="174" t="s">
        <v>2682</v>
      </c>
      <c r="E3051" s="308" t="s">
        <v>3275</v>
      </c>
      <c r="F3051" s="302">
        <v>1</v>
      </c>
      <c r="G3051" s="303"/>
      <c r="H3051" s="310"/>
      <c r="I3051" s="304">
        <f t="shared" si="377"/>
        <v>0</v>
      </c>
    </row>
    <row r="3052" spans="1:9" s="290" customFormat="1" x14ac:dyDescent="0.3">
      <c r="A3052" s="305"/>
      <c r="B3052" s="306"/>
      <c r="C3052" s="307"/>
      <c r="D3052" s="175" t="s">
        <v>2672</v>
      </c>
      <c r="E3052" s="308"/>
      <c r="F3052" s="302"/>
      <c r="G3052" s="303"/>
      <c r="H3052" s="310"/>
      <c r="I3052" s="304"/>
    </row>
    <row r="3053" spans="1:9" s="290" customFormat="1" x14ac:dyDescent="0.3">
      <c r="A3053" s="305"/>
      <c r="B3053" s="306"/>
      <c r="C3053" s="307"/>
      <c r="D3053" s="175" t="s">
        <v>2683</v>
      </c>
      <c r="E3053" s="308"/>
      <c r="F3053" s="302"/>
      <c r="G3053" s="303"/>
      <c r="H3053" s="310"/>
      <c r="I3053" s="304"/>
    </row>
    <row r="3054" spans="1:9" ht="24" thickBot="1" x14ac:dyDescent="0.35">
      <c r="A3054" s="305"/>
      <c r="B3054" s="306" t="s">
        <v>2684</v>
      </c>
      <c r="C3054" s="307"/>
      <c r="D3054" s="174" t="s">
        <v>2685</v>
      </c>
      <c r="E3054" s="308" t="s">
        <v>3275</v>
      </c>
      <c r="F3054" s="302">
        <v>1</v>
      </c>
      <c r="G3054" s="303"/>
      <c r="H3054" s="310"/>
      <c r="I3054" s="304">
        <f t="shared" si="377"/>
        <v>0</v>
      </c>
    </row>
    <row r="3055" spans="1:9" ht="15.75" thickTop="1" x14ac:dyDescent="0.3">
      <c r="A3055" s="378" t="s">
        <v>2686</v>
      </c>
      <c r="B3055" s="379"/>
      <c r="C3055" s="379"/>
      <c r="D3055" s="379"/>
      <c r="E3055" s="379"/>
      <c r="F3055" s="379"/>
      <c r="I3055" s="143">
        <f>SUM(I3056:I3082)</f>
        <v>0</v>
      </c>
    </row>
    <row r="3056" spans="1:9" ht="80.25" x14ac:dyDescent="0.3">
      <c r="A3056" s="305"/>
      <c r="B3056" s="306" t="s">
        <v>2687</v>
      </c>
      <c r="C3056" s="307"/>
      <c r="D3056" s="174" t="s">
        <v>2688</v>
      </c>
      <c r="E3056" s="308" t="s">
        <v>3275</v>
      </c>
      <c r="F3056" s="302">
        <v>1</v>
      </c>
      <c r="G3056" s="303"/>
      <c r="H3056" s="310"/>
      <c r="I3056" s="304">
        <f>(F3056*G3056)</f>
        <v>0</v>
      </c>
    </row>
    <row r="3057" spans="1:9" s="290" customFormat="1" x14ac:dyDescent="0.3">
      <c r="A3057" s="305"/>
      <c r="B3057" s="306"/>
      <c r="C3057" s="307"/>
      <c r="D3057" s="175" t="s">
        <v>2689</v>
      </c>
      <c r="F3057" s="302"/>
      <c r="G3057" s="303"/>
      <c r="H3057" s="310"/>
      <c r="I3057" s="304"/>
    </row>
    <row r="3058" spans="1:9" s="290" customFormat="1" x14ac:dyDescent="0.3">
      <c r="A3058" s="305"/>
      <c r="B3058" s="306"/>
      <c r="C3058" s="307"/>
      <c r="D3058" s="175" t="s">
        <v>2690</v>
      </c>
      <c r="E3058" s="308"/>
      <c r="F3058" s="302"/>
      <c r="G3058" s="303"/>
      <c r="H3058" s="310"/>
      <c r="I3058" s="304"/>
    </row>
    <row r="3059" spans="1:9" ht="80.25" x14ac:dyDescent="0.3">
      <c r="A3059" s="305"/>
      <c r="B3059" s="306" t="s">
        <v>2691</v>
      </c>
      <c r="C3059" s="307"/>
      <c r="D3059" s="174" t="s">
        <v>2688</v>
      </c>
      <c r="E3059" s="308" t="s">
        <v>3275</v>
      </c>
      <c r="F3059" s="302">
        <v>1</v>
      </c>
      <c r="G3059" s="303"/>
      <c r="H3059" s="310"/>
      <c r="I3059" s="304">
        <f t="shared" si="377"/>
        <v>0</v>
      </c>
    </row>
    <row r="3060" spans="1:9" s="290" customFormat="1" x14ac:dyDescent="0.3">
      <c r="A3060" s="305"/>
      <c r="B3060" s="306"/>
      <c r="C3060" s="307"/>
      <c r="D3060" s="175" t="s">
        <v>2689</v>
      </c>
      <c r="F3060" s="302"/>
      <c r="G3060" s="303"/>
      <c r="H3060" s="310"/>
      <c r="I3060" s="304"/>
    </row>
    <row r="3061" spans="1:9" s="290" customFormat="1" x14ac:dyDescent="0.3">
      <c r="A3061" s="305"/>
      <c r="B3061" s="306"/>
      <c r="C3061" s="307"/>
      <c r="D3061" s="175" t="s">
        <v>2690</v>
      </c>
      <c r="E3061" s="308"/>
      <c r="F3061" s="302"/>
      <c r="G3061" s="303"/>
      <c r="H3061" s="310"/>
      <c r="I3061" s="304"/>
    </row>
    <row r="3062" spans="1:9" ht="24" x14ac:dyDescent="0.3">
      <c r="A3062" s="305"/>
      <c r="B3062" s="306" t="s">
        <v>2692</v>
      </c>
      <c r="C3062" s="307"/>
      <c r="D3062" s="174" t="s">
        <v>2693</v>
      </c>
      <c r="E3062" s="308" t="s">
        <v>3275</v>
      </c>
      <c r="F3062" s="302">
        <v>1</v>
      </c>
      <c r="G3062" s="303"/>
      <c r="H3062" s="310"/>
      <c r="I3062" s="304">
        <f t="shared" si="377"/>
        <v>0</v>
      </c>
    </row>
    <row r="3063" spans="1:9" s="290" customFormat="1" x14ac:dyDescent="0.3">
      <c r="A3063" s="305"/>
      <c r="B3063" s="306"/>
      <c r="C3063" s="307"/>
      <c r="D3063" s="178" t="s">
        <v>2502</v>
      </c>
      <c r="F3063" s="302"/>
      <c r="G3063" s="303"/>
      <c r="H3063" s="310"/>
      <c r="I3063" s="304"/>
    </row>
    <row r="3064" spans="1:9" s="290" customFormat="1" x14ac:dyDescent="0.3">
      <c r="A3064" s="305"/>
      <c r="B3064" s="306"/>
      <c r="C3064" s="307"/>
      <c r="D3064" s="178" t="s">
        <v>2503</v>
      </c>
      <c r="E3064" s="308"/>
      <c r="F3064" s="302"/>
      <c r="G3064" s="303"/>
      <c r="H3064" s="310"/>
      <c r="I3064" s="304"/>
    </row>
    <row r="3065" spans="1:9" x14ac:dyDescent="0.3">
      <c r="A3065" s="305"/>
      <c r="B3065" s="306" t="s">
        <v>2694</v>
      </c>
      <c r="C3065" s="307"/>
      <c r="D3065" s="174" t="s">
        <v>2695</v>
      </c>
      <c r="E3065" s="308" t="s">
        <v>3275</v>
      </c>
      <c r="F3065" s="302">
        <v>1</v>
      </c>
      <c r="G3065" s="303"/>
      <c r="H3065" s="310"/>
      <c r="I3065" s="304">
        <f t="shared" si="377"/>
        <v>0</v>
      </c>
    </row>
    <row r="3066" spans="1:9" ht="24" x14ac:dyDescent="0.3">
      <c r="A3066" s="305"/>
      <c r="B3066" s="306" t="s">
        <v>2696</v>
      </c>
      <c r="C3066" s="307"/>
      <c r="D3066" s="174" t="s">
        <v>2697</v>
      </c>
      <c r="E3066" s="308" t="s">
        <v>3275</v>
      </c>
      <c r="F3066" s="302">
        <v>2</v>
      </c>
      <c r="G3066" s="303"/>
      <c r="H3066" s="310"/>
      <c r="I3066" s="304">
        <f t="shared" si="377"/>
        <v>0</v>
      </c>
    </row>
    <row r="3067" spans="1:9" ht="35.25" x14ac:dyDescent="0.3">
      <c r="A3067" s="305"/>
      <c r="B3067" s="306" t="s">
        <v>2698</v>
      </c>
      <c r="C3067" s="307"/>
      <c r="D3067" s="174" t="s">
        <v>2699</v>
      </c>
      <c r="E3067" s="308" t="s">
        <v>3275</v>
      </c>
      <c r="F3067" s="302">
        <v>1</v>
      </c>
      <c r="G3067" s="303"/>
      <c r="H3067" s="310"/>
      <c r="I3067" s="304">
        <f t="shared" si="377"/>
        <v>0</v>
      </c>
    </row>
    <row r="3068" spans="1:9" ht="45" x14ac:dyDescent="0.3">
      <c r="A3068" s="305"/>
      <c r="B3068" s="306" t="s">
        <v>2700</v>
      </c>
      <c r="C3068" s="315" t="s">
        <v>2645</v>
      </c>
      <c r="D3068" s="174" t="s">
        <v>2701</v>
      </c>
      <c r="E3068" s="308" t="s">
        <v>3275</v>
      </c>
      <c r="F3068" s="302">
        <v>0</v>
      </c>
      <c r="G3068" s="303"/>
      <c r="H3068" s="310"/>
      <c r="I3068" s="304">
        <f t="shared" si="377"/>
        <v>0</v>
      </c>
    </row>
    <row r="3069" spans="1:9" s="290" customFormat="1" x14ac:dyDescent="0.3">
      <c r="A3069" s="305"/>
      <c r="B3069" s="306"/>
      <c r="C3069" s="315"/>
      <c r="D3069" s="184" t="s">
        <v>2702</v>
      </c>
      <c r="F3069" s="302"/>
      <c r="G3069" s="303"/>
      <c r="H3069" s="310"/>
      <c r="I3069" s="304"/>
    </row>
    <row r="3070" spans="1:9" s="290" customFormat="1" x14ac:dyDescent="0.3">
      <c r="A3070" s="305"/>
      <c r="B3070" s="306"/>
      <c r="C3070" s="315"/>
      <c r="D3070" s="184" t="s">
        <v>2663</v>
      </c>
      <c r="E3070" s="308"/>
      <c r="F3070" s="302"/>
      <c r="G3070" s="303"/>
      <c r="H3070" s="310"/>
      <c r="I3070" s="304"/>
    </row>
    <row r="3071" spans="1:9" ht="68.25" x14ac:dyDescent="0.3">
      <c r="A3071" s="305"/>
      <c r="B3071" s="306" t="s">
        <v>2703</v>
      </c>
      <c r="C3071" s="307"/>
      <c r="D3071" s="174" t="s">
        <v>2704</v>
      </c>
      <c r="E3071" s="308" t="s">
        <v>3275</v>
      </c>
      <c r="F3071" s="302">
        <v>2</v>
      </c>
      <c r="G3071" s="303"/>
      <c r="H3071" s="310"/>
      <c r="I3071" s="304">
        <f t="shared" si="377"/>
        <v>0</v>
      </c>
    </row>
    <row r="3072" spans="1:9" s="290" customFormat="1" x14ac:dyDescent="0.3">
      <c r="A3072" s="305"/>
      <c r="B3072" s="306"/>
      <c r="C3072" s="307"/>
      <c r="D3072" s="176" t="s">
        <v>2672</v>
      </c>
      <c r="F3072" s="302"/>
      <c r="G3072" s="303"/>
      <c r="H3072" s="310"/>
      <c r="I3072" s="304"/>
    </row>
    <row r="3073" spans="1:9" s="290" customFormat="1" x14ac:dyDescent="0.3">
      <c r="A3073" s="305"/>
      <c r="B3073" s="306"/>
      <c r="C3073" s="307"/>
      <c r="D3073" s="185" t="s">
        <v>2673</v>
      </c>
      <c r="E3073" s="308"/>
      <c r="F3073" s="302"/>
      <c r="G3073" s="303"/>
      <c r="H3073" s="310"/>
      <c r="I3073" s="304"/>
    </row>
    <row r="3074" spans="1:9" ht="35.25" x14ac:dyDescent="0.3">
      <c r="A3074" s="305"/>
      <c r="B3074" s="306" t="s">
        <v>2705</v>
      </c>
      <c r="C3074" s="307"/>
      <c r="D3074" s="174" t="s">
        <v>2675</v>
      </c>
      <c r="E3074" s="308" t="s">
        <v>3275</v>
      </c>
      <c r="F3074" s="302">
        <v>1</v>
      </c>
      <c r="G3074" s="303"/>
      <c r="H3074" s="310"/>
      <c r="I3074" s="304">
        <f t="shared" si="377"/>
        <v>0</v>
      </c>
    </row>
    <row r="3075" spans="1:9" s="290" customFormat="1" x14ac:dyDescent="0.3">
      <c r="A3075" s="305"/>
      <c r="B3075" s="306"/>
      <c r="C3075" s="307"/>
      <c r="D3075" s="178" t="s">
        <v>2706</v>
      </c>
      <c r="E3075" s="308"/>
      <c r="F3075" s="302"/>
      <c r="G3075" s="303"/>
      <c r="H3075" s="310"/>
      <c r="I3075" s="304"/>
    </row>
    <row r="3076" spans="1:9" ht="24" x14ac:dyDescent="0.3">
      <c r="A3076" s="305"/>
      <c r="B3076" s="306" t="s">
        <v>2707</v>
      </c>
      <c r="C3076" s="307"/>
      <c r="D3076" s="174" t="s">
        <v>2536</v>
      </c>
      <c r="E3076" s="308" t="s">
        <v>3275</v>
      </c>
      <c r="F3076" s="302">
        <v>2</v>
      </c>
      <c r="G3076" s="303"/>
      <c r="H3076" s="310"/>
      <c r="I3076" s="304">
        <f t="shared" si="377"/>
        <v>0</v>
      </c>
    </row>
    <row r="3077" spans="1:9" s="290" customFormat="1" x14ac:dyDescent="0.3">
      <c r="A3077" s="305"/>
      <c r="B3077" s="306"/>
      <c r="C3077" s="307"/>
      <c r="D3077" s="178" t="s">
        <v>2708</v>
      </c>
      <c r="E3077" s="308"/>
      <c r="F3077" s="302"/>
      <c r="G3077" s="303"/>
      <c r="H3077" s="310"/>
      <c r="I3077" s="304"/>
    </row>
    <row r="3078" spans="1:9" ht="24" x14ac:dyDescent="0.3">
      <c r="A3078" s="305"/>
      <c r="B3078" s="306" t="s">
        <v>2709</v>
      </c>
      <c r="C3078" s="307"/>
      <c r="D3078" s="174" t="s">
        <v>2710</v>
      </c>
      <c r="E3078" s="308" t="s">
        <v>3275</v>
      </c>
      <c r="F3078" s="302">
        <v>1</v>
      </c>
      <c r="G3078" s="303"/>
      <c r="H3078" s="310"/>
      <c r="I3078" s="304">
        <f t="shared" si="377"/>
        <v>0</v>
      </c>
    </row>
    <row r="3079" spans="1:9" s="290" customFormat="1" x14ac:dyDescent="0.3">
      <c r="A3079" s="305"/>
      <c r="B3079" s="306"/>
      <c r="C3079" s="307"/>
      <c r="D3079" s="178" t="s">
        <v>2711</v>
      </c>
      <c r="E3079" s="308"/>
      <c r="F3079" s="302"/>
      <c r="G3079" s="303"/>
      <c r="H3079" s="310"/>
      <c r="I3079" s="304"/>
    </row>
    <row r="3080" spans="1:9" ht="24" x14ac:dyDescent="0.3">
      <c r="A3080" s="305"/>
      <c r="B3080" s="306" t="s">
        <v>2712</v>
      </c>
      <c r="C3080" s="307"/>
      <c r="D3080" s="174" t="s">
        <v>2616</v>
      </c>
      <c r="E3080" s="308" t="s">
        <v>3275</v>
      </c>
      <c r="F3080" s="302">
        <v>1</v>
      </c>
      <c r="G3080" s="303"/>
      <c r="H3080" s="310"/>
      <c r="I3080" s="304">
        <f t="shared" si="377"/>
        <v>0</v>
      </c>
    </row>
    <row r="3081" spans="1:9" s="290" customFormat="1" x14ac:dyDescent="0.3">
      <c r="A3081" s="305"/>
      <c r="B3081" s="306"/>
      <c r="C3081" s="307"/>
      <c r="D3081" s="178" t="s">
        <v>2713</v>
      </c>
      <c r="E3081" s="308"/>
      <c r="F3081" s="302"/>
      <c r="G3081" s="303"/>
      <c r="H3081" s="310"/>
      <c r="I3081" s="304"/>
    </row>
    <row r="3082" spans="1:9" ht="45.75" x14ac:dyDescent="0.3">
      <c r="A3082" s="305"/>
      <c r="B3082" s="306" t="s">
        <v>2714</v>
      </c>
      <c r="C3082" s="307"/>
      <c r="D3082" s="174" t="s">
        <v>2715</v>
      </c>
      <c r="E3082" s="308" t="s">
        <v>3275</v>
      </c>
      <c r="F3082" s="302">
        <v>2</v>
      </c>
      <c r="G3082" s="303"/>
      <c r="H3082" s="310"/>
      <c r="I3082" s="304">
        <f t="shared" si="377"/>
        <v>0</v>
      </c>
    </row>
    <row r="3083" spans="1:9" ht="14.25" thickBot="1" x14ac:dyDescent="0.35">
      <c r="A3083" s="305"/>
      <c r="B3083" s="306"/>
      <c r="C3083" s="307"/>
      <c r="D3083" s="176" t="s">
        <v>2716</v>
      </c>
      <c r="E3083" s="308"/>
      <c r="F3083" s="302"/>
      <c r="G3083" s="303"/>
      <c r="H3083" s="310"/>
      <c r="I3083" s="304"/>
    </row>
    <row r="3084" spans="1:9" ht="15.75" thickTop="1" x14ac:dyDescent="0.3">
      <c r="A3084" s="378" t="s">
        <v>2717</v>
      </c>
      <c r="B3084" s="379"/>
      <c r="C3084" s="379"/>
      <c r="D3084" s="379"/>
      <c r="E3084" s="379"/>
      <c r="F3084" s="379"/>
      <c r="I3084" s="143">
        <f>SUM(I3085:I3134)</f>
        <v>0</v>
      </c>
    </row>
    <row r="3085" spans="1:9" ht="57.75" x14ac:dyDescent="0.3">
      <c r="A3085" s="305"/>
      <c r="B3085" s="306" t="s">
        <v>2718</v>
      </c>
      <c r="C3085" s="307"/>
      <c r="D3085" s="174" t="s">
        <v>2719</v>
      </c>
      <c r="E3085" s="308" t="s">
        <v>3275</v>
      </c>
      <c r="F3085" s="302">
        <v>1</v>
      </c>
      <c r="G3085" s="303"/>
      <c r="H3085" s="310"/>
      <c r="I3085" s="304">
        <f t="shared" ref="I3085:I3134" si="378">(F3085*G3085)</f>
        <v>0</v>
      </c>
    </row>
    <row r="3086" spans="1:9" s="290" customFormat="1" x14ac:dyDescent="0.3">
      <c r="A3086" s="305"/>
      <c r="B3086" s="306"/>
      <c r="C3086" s="307"/>
      <c r="D3086" s="178" t="s">
        <v>2720</v>
      </c>
      <c r="E3086" s="308"/>
      <c r="F3086" s="302"/>
      <c r="G3086" s="303"/>
      <c r="H3086" s="310"/>
      <c r="I3086" s="304"/>
    </row>
    <row r="3087" spans="1:9" ht="33" customHeight="1" x14ac:dyDescent="0.3">
      <c r="A3087" s="305"/>
      <c r="B3087" s="306" t="s">
        <v>2721</v>
      </c>
      <c r="C3087" s="307"/>
      <c r="D3087" s="174" t="s">
        <v>2722</v>
      </c>
      <c r="E3087" s="308" t="s">
        <v>3275</v>
      </c>
      <c r="F3087" s="302">
        <v>1</v>
      </c>
      <c r="G3087" s="303"/>
      <c r="H3087" s="310"/>
      <c r="I3087" s="304">
        <f t="shared" si="378"/>
        <v>0</v>
      </c>
    </row>
    <row r="3088" spans="1:9" s="290" customFormat="1" x14ac:dyDescent="0.3">
      <c r="A3088" s="305"/>
      <c r="B3088" s="306"/>
      <c r="C3088" s="307"/>
      <c r="D3088" s="178" t="s">
        <v>2723</v>
      </c>
      <c r="F3088" s="302"/>
      <c r="G3088" s="303"/>
      <c r="H3088" s="310"/>
      <c r="I3088" s="304"/>
    </row>
    <row r="3089" spans="1:9" s="290" customFormat="1" x14ac:dyDescent="0.3">
      <c r="A3089" s="305"/>
      <c r="B3089" s="306"/>
      <c r="C3089" s="307"/>
      <c r="D3089" s="178" t="s">
        <v>2432</v>
      </c>
      <c r="E3089" s="308"/>
      <c r="F3089" s="302"/>
      <c r="G3089" s="303"/>
      <c r="H3089" s="310"/>
      <c r="I3089" s="304"/>
    </row>
    <row r="3090" spans="1:9" ht="23.25" x14ac:dyDescent="0.3">
      <c r="A3090" s="305"/>
      <c r="B3090" s="306" t="s">
        <v>2724</v>
      </c>
      <c r="C3090" s="307"/>
      <c r="D3090" s="174" t="s">
        <v>2725</v>
      </c>
      <c r="E3090" s="308" t="s">
        <v>3275</v>
      </c>
      <c r="F3090" s="302">
        <v>1</v>
      </c>
      <c r="G3090" s="303"/>
      <c r="H3090" s="310"/>
      <c r="I3090" s="304">
        <f t="shared" si="378"/>
        <v>0</v>
      </c>
    </row>
    <row r="3091" spans="1:9" s="290" customFormat="1" x14ac:dyDescent="0.3">
      <c r="A3091" s="305"/>
      <c r="B3091" s="306"/>
      <c r="C3091" s="307"/>
      <c r="D3091" s="178" t="s">
        <v>2726</v>
      </c>
      <c r="E3091" s="308"/>
      <c r="F3091" s="302"/>
      <c r="G3091" s="303"/>
      <c r="H3091" s="310"/>
      <c r="I3091" s="304"/>
    </row>
    <row r="3092" spans="1:9" ht="23.25" x14ac:dyDescent="0.3">
      <c r="A3092" s="305"/>
      <c r="B3092" s="306" t="s">
        <v>2727</v>
      </c>
      <c r="C3092" s="307"/>
      <c r="D3092" s="174" t="s">
        <v>2610</v>
      </c>
      <c r="E3092" s="308" t="s">
        <v>3275</v>
      </c>
      <c r="F3092" s="302">
        <v>1</v>
      </c>
      <c r="G3092" s="303"/>
      <c r="H3092" s="310"/>
      <c r="I3092" s="304">
        <f t="shared" si="378"/>
        <v>0</v>
      </c>
    </row>
    <row r="3093" spans="1:9" s="290" customFormat="1" x14ac:dyDescent="0.3">
      <c r="A3093" s="305"/>
      <c r="B3093" s="306"/>
      <c r="C3093" s="307"/>
      <c r="D3093" s="178" t="s">
        <v>2611</v>
      </c>
      <c r="E3093" s="308"/>
      <c r="F3093" s="302"/>
      <c r="G3093" s="303"/>
      <c r="H3093" s="310"/>
      <c r="I3093" s="304"/>
    </row>
    <row r="3094" spans="1:9" ht="69" x14ac:dyDescent="0.3">
      <c r="A3094" s="305"/>
      <c r="B3094" s="306" t="s">
        <v>2728</v>
      </c>
      <c r="C3094" s="307"/>
      <c r="D3094" s="174" t="s">
        <v>2729</v>
      </c>
      <c r="E3094" s="308" t="s">
        <v>3275</v>
      </c>
      <c r="F3094" s="302">
        <v>1</v>
      </c>
      <c r="G3094" s="303"/>
      <c r="H3094" s="310"/>
      <c r="I3094" s="304">
        <f t="shared" si="378"/>
        <v>0</v>
      </c>
    </row>
    <row r="3095" spans="1:9" s="290" customFormat="1" x14ac:dyDescent="0.3">
      <c r="A3095" s="305"/>
      <c r="B3095" s="306"/>
      <c r="C3095" s="307"/>
      <c r="D3095" s="178" t="s">
        <v>2730</v>
      </c>
      <c r="F3095" s="302"/>
      <c r="G3095" s="303"/>
      <c r="H3095" s="310"/>
      <c r="I3095" s="304"/>
    </row>
    <row r="3096" spans="1:9" s="290" customFormat="1" x14ac:dyDescent="0.3">
      <c r="A3096" s="305"/>
      <c r="B3096" s="306"/>
      <c r="C3096" s="307"/>
      <c r="D3096" s="178" t="s">
        <v>2663</v>
      </c>
      <c r="E3096" s="308"/>
      <c r="F3096" s="302"/>
      <c r="G3096" s="303"/>
      <c r="H3096" s="310"/>
      <c r="I3096" s="304"/>
    </row>
    <row r="3097" spans="1:9" ht="23.25" x14ac:dyDescent="0.3">
      <c r="A3097" s="305"/>
      <c r="B3097" s="306" t="s">
        <v>2731</v>
      </c>
      <c r="C3097" s="307"/>
      <c r="D3097" s="174" t="s">
        <v>2732</v>
      </c>
      <c r="E3097" s="308" t="s">
        <v>3275</v>
      </c>
      <c r="F3097" s="302">
        <v>1</v>
      </c>
      <c r="G3097" s="303"/>
      <c r="H3097" s="310"/>
      <c r="I3097" s="304">
        <f t="shared" si="378"/>
        <v>0</v>
      </c>
    </row>
    <row r="3098" spans="1:9" s="290" customFormat="1" x14ac:dyDescent="0.3">
      <c r="A3098" s="305"/>
      <c r="B3098" s="306"/>
      <c r="C3098" s="307"/>
      <c r="D3098" s="180" t="s">
        <v>2733</v>
      </c>
      <c r="F3098" s="302"/>
      <c r="G3098" s="303"/>
      <c r="H3098" s="310"/>
      <c r="I3098" s="304"/>
    </row>
    <row r="3099" spans="1:9" s="290" customFormat="1" x14ac:dyDescent="0.3">
      <c r="A3099" s="305"/>
      <c r="B3099" s="306"/>
      <c r="C3099" s="307"/>
      <c r="D3099" s="180" t="s">
        <v>2461</v>
      </c>
      <c r="E3099" s="308"/>
      <c r="F3099" s="302"/>
      <c r="G3099" s="303"/>
      <c r="H3099" s="310"/>
      <c r="I3099" s="304"/>
    </row>
    <row r="3100" spans="1:9" ht="24" x14ac:dyDescent="0.3">
      <c r="A3100" s="305"/>
      <c r="B3100" s="306" t="s">
        <v>2734</v>
      </c>
      <c r="C3100" s="307"/>
      <c r="D3100" s="174" t="s">
        <v>2735</v>
      </c>
      <c r="E3100" s="308" t="s">
        <v>3275</v>
      </c>
      <c r="F3100" s="302">
        <v>3</v>
      </c>
      <c r="G3100" s="303"/>
      <c r="H3100" s="310"/>
      <c r="I3100" s="304">
        <f t="shared" si="378"/>
        <v>0</v>
      </c>
    </row>
    <row r="3101" spans="1:9" s="290" customFormat="1" x14ac:dyDescent="0.3">
      <c r="A3101" s="305"/>
      <c r="B3101" s="306"/>
      <c r="C3101" s="307"/>
      <c r="D3101" s="175" t="s">
        <v>2736</v>
      </c>
      <c r="F3101" s="302"/>
      <c r="G3101" s="303"/>
      <c r="H3101" s="310"/>
      <c r="I3101" s="304"/>
    </row>
    <row r="3102" spans="1:9" s="290" customFormat="1" x14ac:dyDescent="0.3">
      <c r="A3102" s="305"/>
      <c r="B3102" s="306"/>
      <c r="C3102" s="307"/>
      <c r="D3102" s="175" t="s">
        <v>2639</v>
      </c>
      <c r="E3102" s="308"/>
      <c r="F3102" s="302"/>
      <c r="G3102" s="303"/>
      <c r="H3102" s="310"/>
      <c r="I3102" s="304"/>
    </row>
    <row r="3103" spans="1:9" ht="35.25" x14ac:dyDescent="0.3">
      <c r="A3103" s="305"/>
      <c r="B3103" s="306" t="s">
        <v>2737</v>
      </c>
      <c r="C3103" s="307"/>
      <c r="D3103" s="174" t="s">
        <v>2738</v>
      </c>
      <c r="E3103" s="308" t="s">
        <v>3275</v>
      </c>
      <c r="F3103" s="302">
        <v>1</v>
      </c>
      <c r="G3103" s="303"/>
      <c r="H3103" s="310"/>
      <c r="I3103" s="304">
        <f t="shared" si="378"/>
        <v>0</v>
      </c>
    </row>
    <row r="3104" spans="1:9" s="290" customFormat="1" x14ac:dyDescent="0.3">
      <c r="A3104" s="305"/>
      <c r="B3104" s="306"/>
      <c r="C3104" s="307"/>
      <c r="D3104" s="180" t="s">
        <v>2739</v>
      </c>
      <c r="F3104" s="302"/>
      <c r="G3104" s="303"/>
      <c r="H3104" s="310"/>
      <c r="I3104" s="304"/>
    </row>
    <row r="3105" spans="1:9" s="290" customFormat="1" x14ac:dyDescent="0.3">
      <c r="A3105" s="305"/>
      <c r="B3105" s="306"/>
      <c r="C3105" s="307"/>
      <c r="D3105" s="180" t="s">
        <v>2740</v>
      </c>
      <c r="E3105" s="308"/>
      <c r="F3105" s="302"/>
      <c r="G3105" s="303"/>
      <c r="H3105" s="310"/>
      <c r="I3105" s="304"/>
    </row>
    <row r="3106" spans="1:9" ht="24" x14ac:dyDescent="0.3">
      <c r="A3106" s="305"/>
      <c r="B3106" s="306" t="s">
        <v>2741</v>
      </c>
      <c r="C3106" s="307"/>
      <c r="D3106" s="174" t="s">
        <v>2742</v>
      </c>
      <c r="E3106" s="308" t="s">
        <v>3275</v>
      </c>
      <c r="F3106" s="302">
        <v>1</v>
      </c>
      <c r="G3106" s="303"/>
      <c r="H3106" s="310"/>
      <c r="I3106" s="304">
        <f t="shared" si="378"/>
        <v>0</v>
      </c>
    </row>
    <row r="3107" spans="1:9" ht="57.75" x14ac:dyDescent="0.3">
      <c r="A3107" s="305"/>
      <c r="B3107" s="306" t="s">
        <v>2743</v>
      </c>
      <c r="C3107" s="307"/>
      <c r="D3107" s="174" t="s">
        <v>2744</v>
      </c>
      <c r="E3107" s="308" t="s">
        <v>3275</v>
      </c>
      <c r="F3107" s="302">
        <v>1</v>
      </c>
      <c r="G3107" s="303"/>
      <c r="H3107" s="310"/>
      <c r="I3107" s="304">
        <f t="shared" si="378"/>
        <v>0</v>
      </c>
    </row>
    <row r="3108" spans="1:9" s="290" customFormat="1" x14ac:dyDescent="0.3">
      <c r="A3108" s="305"/>
      <c r="B3108" s="306"/>
      <c r="C3108" s="307"/>
      <c r="D3108" s="175" t="s">
        <v>2745</v>
      </c>
      <c r="E3108" s="308"/>
      <c r="F3108" s="302"/>
      <c r="G3108" s="303"/>
      <c r="H3108" s="310"/>
      <c r="I3108" s="304"/>
    </row>
    <row r="3109" spans="1:9" ht="35.25" x14ac:dyDescent="0.3">
      <c r="A3109" s="305"/>
      <c r="B3109" s="306" t="s">
        <v>2746</v>
      </c>
      <c r="C3109" s="307"/>
      <c r="D3109" s="174" t="s">
        <v>2747</v>
      </c>
      <c r="E3109" s="308" t="s">
        <v>3275</v>
      </c>
      <c r="F3109" s="302">
        <v>1</v>
      </c>
      <c r="G3109" s="303"/>
      <c r="H3109" s="310"/>
      <c r="I3109" s="304">
        <f t="shared" si="378"/>
        <v>0</v>
      </c>
    </row>
    <row r="3110" spans="1:9" s="290" customFormat="1" x14ac:dyDescent="0.3">
      <c r="A3110" s="305"/>
      <c r="B3110" s="306"/>
      <c r="C3110" s="307"/>
      <c r="D3110" s="186" t="s">
        <v>2748</v>
      </c>
      <c r="F3110" s="302"/>
      <c r="G3110" s="303"/>
      <c r="H3110" s="310"/>
      <c r="I3110" s="304"/>
    </row>
    <row r="3111" spans="1:9" s="290" customFormat="1" x14ac:dyDescent="0.3">
      <c r="A3111" s="305"/>
      <c r="B3111" s="306"/>
      <c r="C3111" s="307"/>
      <c r="D3111" s="186" t="s">
        <v>2749</v>
      </c>
      <c r="E3111" s="308"/>
      <c r="F3111" s="302"/>
      <c r="G3111" s="303"/>
      <c r="H3111" s="310"/>
      <c r="I3111" s="304"/>
    </row>
    <row r="3112" spans="1:9" ht="57.75" x14ac:dyDescent="0.3">
      <c r="A3112" s="305"/>
      <c r="B3112" s="306" t="s">
        <v>2750</v>
      </c>
      <c r="C3112" s="307"/>
      <c r="D3112" s="174" t="s">
        <v>2751</v>
      </c>
      <c r="E3112" s="308" t="s">
        <v>3275</v>
      </c>
      <c r="F3112" s="302">
        <v>2</v>
      </c>
      <c r="G3112" s="303"/>
      <c r="H3112" s="310"/>
      <c r="I3112" s="304">
        <f t="shared" si="378"/>
        <v>0</v>
      </c>
    </row>
    <row r="3113" spans="1:9" s="290" customFormat="1" x14ac:dyDescent="0.3">
      <c r="A3113" s="305"/>
      <c r="B3113" s="306"/>
      <c r="C3113" s="307"/>
      <c r="D3113" s="180" t="s">
        <v>2560</v>
      </c>
      <c r="F3113" s="302"/>
      <c r="G3113" s="303"/>
      <c r="H3113" s="310"/>
      <c r="I3113" s="304"/>
    </row>
    <row r="3114" spans="1:9" s="290" customFormat="1" x14ac:dyDescent="0.3">
      <c r="A3114" s="305"/>
      <c r="B3114" s="306"/>
      <c r="C3114" s="307"/>
      <c r="D3114" s="180" t="s">
        <v>2561</v>
      </c>
      <c r="E3114" s="308"/>
      <c r="F3114" s="302"/>
      <c r="G3114" s="303"/>
      <c r="H3114" s="310"/>
      <c r="I3114" s="304"/>
    </row>
    <row r="3115" spans="1:9" ht="24" x14ac:dyDescent="0.3">
      <c r="A3115" s="305"/>
      <c r="B3115" s="306" t="s">
        <v>2752</v>
      </c>
      <c r="C3115" s="307"/>
      <c r="D3115" s="174" t="s">
        <v>2616</v>
      </c>
      <c r="E3115" s="308" t="s">
        <v>3275</v>
      </c>
      <c r="F3115" s="302">
        <v>1</v>
      </c>
      <c r="G3115" s="303"/>
      <c r="H3115" s="310"/>
      <c r="I3115" s="304">
        <f t="shared" si="378"/>
        <v>0</v>
      </c>
    </row>
    <row r="3116" spans="1:9" s="290" customFormat="1" x14ac:dyDescent="0.3">
      <c r="A3116" s="305"/>
      <c r="B3116" s="306"/>
      <c r="C3116" s="307"/>
      <c r="D3116" s="178" t="s">
        <v>2753</v>
      </c>
      <c r="E3116" s="308"/>
      <c r="F3116" s="302"/>
      <c r="G3116" s="303"/>
      <c r="H3116" s="310"/>
      <c r="I3116" s="304"/>
    </row>
    <row r="3117" spans="1:9" ht="24" x14ac:dyDescent="0.3">
      <c r="A3117" s="305"/>
      <c r="B3117" s="306" t="s">
        <v>2754</v>
      </c>
      <c r="C3117" s="307"/>
      <c r="D3117" s="174" t="s">
        <v>2755</v>
      </c>
      <c r="E3117" s="308" t="s">
        <v>3275</v>
      </c>
      <c r="F3117" s="302">
        <v>1</v>
      </c>
      <c r="G3117" s="303"/>
      <c r="H3117" s="310"/>
      <c r="I3117" s="304">
        <f t="shared" si="378"/>
        <v>0</v>
      </c>
    </row>
    <row r="3118" spans="1:9" ht="46.5" x14ac:dyDescent="0.3">
      <c r="A3118" s="305"/>
      <c r="B3118" s="306" t="s">
        <v>2756</v>
      </c>
      <c r="C3118" s="307" t="s">
        <v>2757</v>
      </c>
      <c r="D3118" s="174" t="s">
        <v>2758</v>
      </c>
      <c r="E3118" s="308" t="s">
        <v>3275</v>
      </c>
      <c r="F3118" s="302">
        <v>1</v>
      </c>
      <c r="G3118" s="303"/>
      <c r="H3118" s="310"/>
      <c r="I3118" s="304">
        <f t="shared" si="378"/>
        <v>0</v>
      </c>
    </row>
    <row r="3119" spans="1:9" s="290" customFormat="1" x14ac:dyDescent="0.3">
      <c r="A3119" s="305"/>
      <c r="B3119" s="306"/>
      <c r="C3119" s="307"/>
      <c r="D3119" s="180" t="s">
        <v>2759</v>
      </c>
      <c r="E3119" s="308"/>
      <c r="F3119" s="302"/>
      <c r="G3119" s="303"/>
      <c r="H3119" s="310"/>
      <c r="I3119" s="304"/>
    </row>
    <row r="3120" spans="1:9" x14ac:dyDescent="0.3">
      <c r="A3120" s="305"/>
      <c r="B3120" s="306" t="s">
        <v>2760</v>
      </c>
      <c r="C3120" s="307"/>
      <c r="D3120" s="174" t="s">
        <v>2761</v>
      </c>
      <c r="E3120" s="308" t="s">
        <v>3275</v>
      </c>
      <c r="F3120" s="302">
        <v>1</v>
      </c>
      <c r="G3120" s="303"/>
      <c r="H3120" s="310"/>
      <c r="I3120" s="304">
        <f t="shared" si="378"/>
        <v>0</v>
      </c>
    </row>
    <row r="3121" spans="1:9" s="290" customFormat="1" x14ac:dyDescent="0.3">
      <c r="A3121" s="305"/>
      <c r="B3121" s="306"/>
      <c r="C3121" s="307"/>
      <c r="D3121" s="178" t="s">
        <v>2762</v>
      </c>
      <c r="E3121" s="308"/>
      <c r="F3121" s="302"/>
      <c r="G3121" s="303"/>
      <c r="H3121" s="310"/>
      <c r="I3121" s="304"/>
    </row>
    <row r="3122" spans="1:9" ht="24" x14ac:dyDescent="0.3">
      <c r="A3122" s="305"/>
      <c r="B3122" s="306" t="s">
        <v>2763</v>
      </c>
      <c r="C3122" s="307"/>
      <c r="D3122" s="174" t="s">
        <v>2616</v>
      </c>
      <c r="E3122" s="308" t="s">
        <v>3275</v>
      </c>
      <c r="F3122" s="302">
        <v>1</v>
      </c>
      <c r="G3122" s="303"/>
      <c r="H3122" s="310"/>
      <c r="I3122" s="304">
        <f t="shared" si="378"/>
        <v>0</v>
      </c>
    </row>
    <row r="3123" spans="1:9" s="290" customFormat="1" x14ac:dyDescent="0.3">
      <c r="A3123" s="305"/>
      <c r="B3123" s="306"/>
      <c r="C3123" s="307"/>
      <c r="D3123" s="178" t="s">
        <v>2753</v>
      </c>
      <c r="E3123" s="308"/>
      <c r="F3123" s="302"/>
      <c r="G3123" s="303"/>
      <c r="H3123" s="310"/>
      <c r="I3123" s="304"/>
    </row>
    <row r="3124" spans="1:9" ht="24" x14ac:dyDescent="0.3">
      <c r="A3124" s="305"/>
      <c r="B3124" s="306" t="s">
        <v>2764</v>
      </c>
      <c r="C3124" s="307"/>
      <c r="D3124" s="174" t="s">
        <v>2765</v>
      </c>
      <c r="E3124" s="308" t="s">
        <v>3275</v>
      </c>
      <c r="F3124" s="302">
        <v>1</v>
      </c>
      <c r="G3124" s="303"/>
      <c r="H3124" s="310"/>
      <c r="I3124" s="304">
        <f t="shared" si="378"/>
        <v>0</v>
      </c>
    </row>
    <row r="3125" spans="1:9" s="290" customFormat="1" x14ac:dyDescent="0.3">
      <c r="A3125" s="305"/>
      <c r="B3125" s="306"/>
      <c r="C3125" s="307"/>
      <c r="D3125" s="178" t="s">
        <v>2766</v>
      </c>
      <c r="E3125" s="308"/>
      <c r="F3125" s="302"/>
      <c r="G3125" s="303"/>
      <c r="H3125" s="310"/>
      <c r="I3125" s="304"/>
    </row>
    <row r="3126" spans="1:9" ht="24" x14ac:dyDescent="0.3">
      <c r="A3126" s="305"/>
      <c r="B3126" s="306"/>
      <c r="C3126" s="307"/>
      <c r="D3126" s="174" t="s">
        <v>2487</v>
      </c>
      <c r="E3126" s="308" t="s">
        <v>3275</v>
      </c>
      <c r="F3126" s="302">
        <v>3</v>
      </c>
      <c r="G3126" s="303"/>
      <c r="H3126" s="310"/>
      <c r="I3126" s="304">
        <f t="shared" si="378"/>
        <v>0</v>
      </c>
    </row>
    <row r="3127" spans="1:9" s="290" customFormat="1" x14ac:dyDescent="0.3">
      <c r="A3127" s="305"/>
      <c r="B3127" s="306"/>
      <c r="C3127" s="307"/>
      <c r="D3127" s="180" t="s">
        <v>2769</v>
      </c>
      <c r="E3127" s="308"/>
      <c r="F3127" s="302"/>
      <c r="G3127" s="303"/>
      <c r="H3127" s="310"/>
      <c r="I3127" s="304"/>
    </row>
    <row r="3128" spans="1:9" ht="46.5" x14ac:dyDescent="0.3">
      <c r="A3128" s="305"/>
      <c r="B3128" s="306" t="s">
        <v>2767</v>
      </c>
      <c r="C3128" s="307"/>
      <c r="D3128" s="174" t="s">
        <v>2768</v>
      </c>
      <c r="E3128" s="308" t="s">
        <v>3275</v>
      </c>
      <c r="F3128" s="302">
        <v>1</v>
      </c>
      <c r="G3128" s="303"/>
      <c r="H3128" s="310"/>
      <c r="I3128" s="304">
        <f t="shared" si="378"/>
        <v>0</v>
      </c>
    </row>
    <row r="3129" spans="1:9" s="290" customFormat="1" x14ac:dyDescent="0.3">
      <c r="A3129" s="305"/>
      <c r="B3129" s="306"/>
      <c r="C3129" s="307"/>
      <c r="D3129" s="180" t="s">
        <v>2769</v>
      </c>
      <c r="E3129" s="308"/>
      <c r="F3129" s="302"/>
      <c r="G3129" s="303"/>
      <c r="H3129" s="310"/>
      <c r="I3129" s="304"/>
    </row>
    <row r="3130" spans="1:9" x14ac:dyDescent="0.3">
      <c r="A3130" s="305"/>
      <c r="B3130" s="306" t="s">
        <v>2770</v>
      </c>
      <c r="C3130" s="307"/>
      <c r="D3130" s="174" t="s">
        <v>2771</v>
      </c>
      <c r="E3130" s="308" t="s">
        <v>3275</v>
      </c>
      <c r="F3130" s="302">
        <v>1</v>
      </c>
      <c r="G3130" s="303"/>
      <c r="H3130" s="310"/>
      <c r="I3130" s="304">
        <f t="shared" si="378"/>
        <v>0</v>
      </c>
    </row>
    <row r="3131" spans="1:9" ht="23.25" x14ac:dyDescent="0.3">
      <c r="A3131" s="305"/>
      <c r="B3131" s="306" t="s">
        <v>2772</v>
      </c>
      <c r="C3131" s="307"/>
      <c r="D3131" s="174" t="s">
        <v>2773</v>
      </c>
      <c r="E3131" s="308" t="s">
        <v>3275</v>
      </c>
      <c r="F3131" s="302">
        <v>1</v>
      </c>
      <c r="G3131" s="303"/>
      <c r="H3131" s="310"/>
      <c r="I3131" s="304">
        <f>(F3131*G3131)</f>
        <v>0</v>
      </c>
    </row>
    <row r="3132" spans="1:9" ht="23.25" x14ac:dyDescent="0.3">
      <c r="A3132" s="305"/>
      <c r="B3132" s="306" t="s">
        <v>2774</v>
      </c>
      <c r="C3132" s="307"/>
      <c r="D3132" s="174" t="s">
        <v>2775</v>
      </c>
      <c r="E3132" s="308" t="s">
        <v>3275</v>
      </c>
      <c r="F3132" s="302">
        <v>1</v>
      </c>
      <c r="G3132" s="303"/>
      <c r="H3132" s="310"/>
      <c r="I3132" s="304">
        <f t="shared" si="378"/>
        <v>0</v>
      </c>
    </row>
    <row r="3133" spans="1:9" x14ac:dyDescent="0.3">
      <c r="A3133" s="305"/>
      <c r="B3133" s="306" t="s">
        <v>2776</v>
      </c>
      <c r="C3133" s="307"/>
      <c r="D3133" s="174" t="s">
        <v>2777</v>
      </c>
      <c r="E3133" s="308" t="s">
        <v>3275</v>
      </c>
      <c r="F3133" s="302">
        <v>1</v>
      </c>
      <c r="G3133" s="303"/>
      <c r="H3133" s="310"/>
      <c r="I3133" s="304">
        <f t="shared" si="378"/>
        <v>0</v>
      </c>
    </row>
    <row r="3134" spans="1:9" ht="24" x14ac:dyDescent="0.3">
      <c r="A3134" s="305"/>
      <c r="B3134" s="306" t="s">
        <v>2778</v>
      </c>
      <c r="C3134" s="307"/>
      <c r="D3134" s="174" t="s">
        <v>2536</v>
      </c>
      <c r="E3134" s="308" t="s">
        <v>3275</v>
      </c>
      <c r="F3134" s="302">
        <v>1</v>
      </c>
      <c r="G3134" s="303"/>
      <c r="H3134" s="310"/>
      <c r="I3134" s="304">
        <f t="shared" si="378"/>
        <v>0</v>
      </c>
    </row>
    <row r="3135" spans="1:9" ht="14.25" thickBot="1" x14ac:dyDescent="0.35">
      <c r="A3135" s="305"/>
      <c r="B3135" s="306"/>
      <c r="C3135" s="307"/>
      <c r="D3135" s="180" t="s">
        <v>2537</v>
      </c>
      <c r="E3135" s="308"/>
      <c r="F3135" s="302"/>
      <c r="G3135" s="303"/>
      <c r="H3135" s="310"/>
      <c r="I3135" s="304"/>
    </row>
    <row r="3136" spans="1:9" ht="15.75" thickTop="1" x14ac:dyDescent="0.3">
      <c r="A3136" s="378" t="s">
        <v>3277</v>
      </c>
      <c r="B3136" s="379"/>
      <c r="C3136" s="379"/>
      <c r="D3136" s="379"/>
      <c r="E3136" s="379"/>
      <c r="F3136" s="379"/>
      <c r="I3136" s="143">
        <f>SUM(I3137:I3138)</f>
        <v>0</v>
      </c>
    </row>
    <row r="3137" spans="1:9" ht="35.25" x14ac:dyDescent="0.3">
      <c r="A3137" s="305"/>
      <c r="B3137" s="306"/>
      <c r="C3137" s="307"/>
      <c r="D3137" s="174" t="s">
        <v>2779</v>
      </c>
      <c r="E3137" s="308" t="s">
        <v>270</v>
      </c>
      <c r="F3137" s="302">
        <v>1</v>
      </c>
      <c r="G3137" s="303"/>
      <c r="H3137" s="310"/>
      <c r="I3137" s="304">
        <f t="shared" ref="I3137:I3138" si="379">(F3137*G3137)</f>
        <v>0</v>
      </c>
    </row>
    <row r="3138" spans="1:9" ht="44.25" x14ac:dyDescent="0.3">
      <c r="A3138" s="305"/>
      <c r="B3138" s="306"/>
      <c r="C3138" s="307"/>
      <c r="D3138" s="174" t="s">
        <v>2780</v>
      </c>
      <c r="E3138" s="308" t="s">
        <v>270</v>
      </c>
      <c r="F3138" s="302">
        <v>1</v>
      </c>
      <c r="G3138" s="303"/>
      <c r="H3138" s="310"/>
      <c r="I3138" s="304">
        <f t="shared" si="379"/>
        <v>0</v>
      </c>
    </row>
    <row r="3139" spans="1:9" ht="23.45" customHeight="1" x14ac:dyDescent="0.3">
      <c r="A3139" s="152" t="s">
        <v>3278</v>
      </c>
      <c r="B3139" s="290"/>
      <c r="C3139" s="290"/>
      <c r="D3139" s="290"/>
      <c r="E3139" s="290"/>
      <c r="F3139" s="290"/>
      <c r="G3139" s="290"/>
      <c r="I3139" s="297">
        <f>I3140+I3236+I3292+I3314</f>
        <v>0</v>
      </c>
    </row>
    <row r="3140" spans="1:9" ht="18" x14ac:dyDescent="0.35">
      <c r="D3140" s="147" t="s">
        <v>2936</v>
      </c>
      <c r="E3140" s="187"/>
      <c r="F3140" s="188" t="s">
        <v>2781</v>
      </c>
      <c r="G3140" s="190"/>
      <c r="H3140" s="190"/>
      <c r="I3140" s="323">
        <f>I3141+I3206+I3216+I3224</f>
        <v>0</v>
      </c>
    </row>
    <row r="3141" spans="1:9" ht="15" x14ac:dyDescent="0.3">
      <c r="D3141" s="143" t="s">
        <v>2935</v>
      </c>
      <c r="E3141" s="187"/>
      <c r="F3141" s="188" t="s">
        <v>2781</v>
      </c>
      <c r="G3141" s="199"/>
      <c r="H3141" s="199"/>
      <c r="I3141" s="143">
        <f>SUM(I3142:I3205)</f>
        <v>0</v>
      </c>
    </row>
    <row r="3142" spans="1:9" ht="27" x14ac:dyDescent="0.3">
      <c r="D3142" s="321" t="s">
        <v>2934</v>
      </c>
      <c r="E3142" s="316"/>
      <c r="F3142" s="317" t="s">
        <v>2781</v>
      </c>
      <c r="G3142" s="189"/>
      <c r="H3142" s="189"/>
      <c r="I3142" s="189"/>
    </row>
    <row r="3143" spans="1:9" ht="27" x14ac:dyDescent="0.3">
      <c r="D3143" s="321" t="s">
        <v>2933</v>
      </c>
      <c r="E3143" s="318" t="s">
        <v>2797</v>
      </c>
      <c r="F3143" s="319">
        <v>1</v>
      </c>
      <c r="G3143" s="111"/>
      <c r="H3143" s="111"/>
      <c r="I3143" s="111">
        <f t="shared" ref="I3143:I3159" si="380">(G3143+H3143)*F3143</f>
        <v>0</v>
      </c>
    </row>
    <row r="3144" spans="1:9" ht="27" x14ac:dyDescent="0.3">
      <c r="D3144" s="321" t="s">
        <v>2932</v>
      </c>
      <c r="E3144" s="316" t="s">
        <v>2797</v>
      </c>
      <c r="F3144" s="319">
        <v>1</v>
      </c>
      <c r="G3144" s="111"/>
      <c r="H3144" s="111"/>
      <c r="I3144" s="111">
        <f t="shared" si="380"/>
        <v>0</v>
      </c>
    </row>
    <row r="3145" spans="1:9" ht="27" x14ac:dyDescent="0.3">
      <c r="D3145" s="321" t="s">
        <v>2931</v>
      </c>
      <c r="E3145" s="316" t="s">
        <v>2797</v>
      </c>
      <c r="F3145" s="320">
        <v>1</v>
      </c>
      <c r="G3145" s="111"/>
      <c r="H3145" s="111"/>
      <c r="I3145" s="111">
        <f t="shared" si="380"/>
        <v>0</v>
      </c>
    </row>
    <row r="3146" spans="1:9" ht="27" x14ac:dyDescent="0.3">
      <c r="D3146" s="321" t="s">
        <v>2930</v>
      </c>
      <c r="E3146" s="316" t="s">
        <v>2797</v>
      </c>
      <c r="F3146" s="320">
        <v>1</v>
      </c>
      <c r="G3146" s="111"/>
      <c r="H3146" s="111"/>
      <c r="I3146" s="111">
        <f t="shared" si="380"/>
        <v>0</v>
      </c>
    </row>
    <row r="3147" spans="1:9" ht="27" x14ac:dyDescent="0.3">
      <c r="D3147" s="321" t="s">
        <v>2929</v>
      </c>
      <c r="E3147" s="316" t="s">
        <v>2797</v>
      </c>
      <c r="F3147" s="320">
        <v>1</v>
      </c>
      <c r="G3147" s="111"/>
      <c r="H3147" s="111"/>
      <c r="I3147" s="111">
        <f t="shared" si="380"/>
        <v>0</v>
      </c>
    </row>
    <row r="3148" spans="1:9" ht="27" x14ac:dyDescent="0.3">
      <c r="D3148" s="321" t="s">
        <v>2928</v>
      </c>
      <c r="E3148" s="316" t="s">
        <v>2797</v>
      </c>
      <c r="F3148" s="320">
        <v>3</v>
      </c>
      <c r="G3148" s="111"/>
      <c r="H3148" s="111"/>
      <c r="I3148" s="111">
        <f t="shared" si="380"/>
        <v>0</v>
      </c>
    </row>
    <row r="3149" spans="1:9" ht="27" x14ac:dyDescent="0.3">
      <c r="D3149" s="321" t="s">
        <v>2927</v>
      </c>
      <c r="E3149" s="316"/>
      <c r="F3149" s="316" t="s">
        <v>2781</v>
      </c>
      <c r="G3149" s="111"/>
      <c r="H3149" s="111"/>
      <c r="I3149" s="111"/>
    </row>
    <row r="3150" spans="1:9" ht="27" x14ac:dyDescent="0.3">
      <c r="D3150" s="322" t="s">
        <v>2926</v>
      </c>
      <c r="E3150" s="316" t="s">
        <v>2797</v>
      </c>
      <c r="F3150" s="319">
        <v>1</v>
      </c>
      <c r="G3150" s="111"/>
      <c r="H3150" s="111"/>
      <c r="I3150" s="111">
        <f t="shared" si="380"/>
        <v>0</v>
      </c>
    </row>
    <row r="3151" spans="1:9" ht="27" x14ac:dyDescent="0.3">
      <c r="D3151" s="321" t="s">
        <v>2823</v>
      </c>
      <c r="E3151" s="316"/>
      <c r="F3151" s="319" t="s">
        <v>2781</v>
      </c>
      <c r="G3151" s="200"/>
      <c r="H3151" s="198"/>
      <c r="I3151" s="193"/>
    </row>
    <row r="3152" spans="1:9" x14ac:dyDescent="0.3">
      <c r="D3152" s="321" t="s">
        <v>2817</v>
      </c>
      <c r="E3152" s="316" t="s">
        <v>144</v>
      </c>
      <c r="F3152" s="320">
        <v>1</v>
      </c>
      <c r="G3152" s="111"/>
      <c r="H3152" s="111"/>
      <c r="I3152" s="111">
        <f t="shared" si="380"/>
        <v>0</v>
      </c>
    </row>
    <row r="3153" spans="4:9" x14ac:dyDescent="0.3">
      <c r="D3153" s="321" t="s">
        <v>2809</v>
      </c>
      <c r="E3153" s="316" t="s">
        <v>144</v>
      </c>
      <c r="F3153" s="319">
        <v>10</v>
      </c>
      <c r="G3153" s="111"/>
      <c r="H3153" s="111"/>
      <c r="I3153" s="111">
        <f t="shared" si="380"/>
        <v>0</v>
      </c>
    </row>
    <row r="3154" spans="4:9" x14ac:dyDescent="0.3">
      <c r="D3154" s="321" t="s">
        <v>2816</v>
      </c>
      <c r="E3154" s="316" t="s">
        <v>144</v>
      </c>
      <c r="F3154" s="320">
        <v>1</v>
      </c>
      <c r="G3154" s="111"/>
      <c r="H3154" s="111"/>
      <c r="I3154" s="111">
        <f t="shared" si="380"/>
        <v>0</v>
      </c>
    </row>
    <row r="3155" spans="4:9" x14ac:dyDescent="0.3">
      <c r="D3155" s="321" t="s">
        <v>2808</v>
      </c>
      <c r="E3155" s="316" t="s">
        <v>144</v>
      </c>
      <c r="F3155" s="319">
        <v>8</v>
      </c>
      <c r="G3155" s="111"/>
      <c r="H3155" s="111"/>
      <c r="I3155" s="111">
        <f t="shared" si="380"/>
        <v>0</v>
      </c>
    </row>
    <row r="3156" spans="4:9" x14ac:dyDescent="0.3">
      <c r="D3156" s="321" t="s">
        <v>2807</v>
      </c>
      <c r="E3156" s="316" t="s">
        <v>2925</v>
      </c>
      <c r="F3156" s="319">
        <v>1</v>
      </c>
      <c r="G3156" s="111"/>
      <c r="H3156" s="111"/>
      <c r="I3156" s="111">
        <f t="shared" si="380"/>
        <v>0</v>
      </c>
    </row>
    <row r="3157" spans="4:9" x14ac:dyDescent="0.3">
      <c r="D3157" s="321" t="s">
        <v>2806</v>
      </c>
      <c r="E3157" s="316" t="s">
        <v>144</v>
      </c>
      <c r="F3157" s="319">
        <v>8</v>
      </c>
      <c r="G3157" s="111"/>
      <c r="H3157" s="111"/>
      <c r="I3157" s="111">
        <f t="shared" si="380"/>
        <v>0</v>
      </c>
    </row>
    <row r="3158" spans="4:9" ht="27" x14ac:dyDescent="0.3">
      <c r="D3158" s="321" t="s">
        <v>2924</v>
      </c>
      <c r="E3158" s="316"/>
      <c r="F3158" s="319" t="s">
        <v>2781</v>
      </c>
      <c r="G3158" s="111"/>
      <c r="H3158" s="111"/>
      <c r="I3158" s="111"/>
    </row>
    <row r="3159" spans="4:9" x14ac:dyDescent="0.3">
      <c r="D3159" s="321" t="s">
        <v>2923</v>
      </c>
      <c r="E3159" s="316" t="s">
        <v>144</v>
      </c>
      <c r="F3159" s="320">
        <v>3</v>
      </c>
      <c r="G3159" s="111"/>
      <c r="H3159" s="111"/>
      <c r="I3159" s="111">
        <f t="shared" si="380"/>
        <v>0</v>
      </c>
    </row>
    <row r="3160" spans="4:9" ht="27" x14ac:dyDescent="0.3">
      <c r="D3160" s="321" t="s">
        <v>2922</v>
      </c>
      <c r="E3160" s="316"/>
      <c r="F3160" s="316" t="s">
        <v>2781</v>
      </c>
      <c r="G3160" s="111"/>
      <c r="H3160" s="111"/>
      <c r="I3160" s="111"/>
    </row>
    <row r="3161" spans="4:9" ht="27" x14ac:dyDescent="0.3">
      <c r="D3161" s="322" t="s">
        <v>2921</v>
      </c>
      <c r="E3161" s="316"/>
      <c r="F3161" s="316" t="s">
        <v>2781</v>
      </c>
      <c r="G3161" s="111"/>
      <c r="H3161" s="111"/>
      <c r="I3161" s="111"/>
    </row>
    <row r="3162" spans="4:9" ht="27" x14ac:dyDescent="0.3">
      <c r="D3162" s="322" t="s">
        <v>2920</v>
      </c>
      <c r="E3162" s="316"/>
      <c r="F3162" s="316" t="s">
        <v>2781</v>
      </c>
      <c r="G3162" s="111"/>
      <c r="H3162" s="111"/>
      <c r="I3162" s="111"/>
    </row>
    <row r="3163" spans="4:9" x14ac:dyDescent="0.3">
      <c r="D3163" s="322" t="s">
        <v>2919</v>
      </c>
      <c r="E3163" s="316"/>
      <c r="F3163" s="317" t="s">
        <v>2781</v>
      </c>
      <c r="G3163" s="111"/>
      <c r="H3163" s="111"/>
      <c r="I3163" s="111"/>
    </row>
    <row r="3164" spans="4:9" x14ac:dyDescent="0.3">
      <c r="D3164" s="321" t="s">
        <v>2918</v>
      </c>
      <c r="E3164" s="316" t="s">
        <v>144</v>
      </c>
      <c r="F3164" s="320">
        <v>5</v>
      </c>
      <c r="G3164" s="111"/>
      <c r="H3164" s="111"/>
      <c r="I3164" s="111">
        <f t="shared" ref="I3164:I3205" si="381">(G3164+H3164)*F3164</f>
        <v>0</v>
      </c>
    </row>
    <row r="3165" spans="4:9" x14ac:dyDescent="0.3">
      <c r="D3165" s="321" t="s">
        <v>2916</v>
      </c>
      <c r="E3165" s="316" t="s">
        <v>144</v>
      </c>
      <c r="F3165" s="320">
        <v>42</v>
      </c>
      <c r="G3165" s="111"/>
      <c r="H3165" s="111"/>
      <c r="I3165" s="111">
        <f t="shared" si="381"/>
        <v>0</v>
      </c>
    </row>
    <row r="3166" spans="4:9" x14ac:dyDescent="0.3">
      <c r="D3166" s="321" t="s">
        <v>2914</v>
      </c>
      <c r="E3166" s="316" t="s">
        <v>144</v>
      </c>
      <c r="F3166" s="320">
        <v>5</v>
      </c>
      <c r="G3166" s="111"/>
      <c r="H3166" s="111"/>
      <c r="I3166" s="111">
        <f t="shared" si="381"/>
        <v>0</v>
      </c>
    </row>
    <row r="3167" spans="4:9" x14ac:dyDescent="0.3">
      <c r="D3167" s="321" t="s">
        <v>2913</v>
      </c>
      <c r="E3167" s="316"/>
      <c r="F3167" s="319" t="s">
        <v>2781</v>
      </c>
      <c r="G3167" s="111"/>
      <c r="H3167" s="111"/>
      <c r="I3167" s="111"/>
    </row>
    <row r="3168" spans="4:9" x14ac:dyDescent="0.3">
      <c r="D3168" s="321" t="s">
        <v>2807</v>
      </c>
      <c r="E3168" s="316" t="s">
        <v>2797</v>
      </c>
      <c r="F3168" s="319">
        <v>2</v>
      </c>
      <c r="G3168" s="111"/>
      <c r="H3168" s="111"/>
      <c r="I3168" s="111">
        <f t="shared" si="381"/>
        <v>0</v>
      </c>
    </row>
    <row r="3169" spans="4:9" x14ac:dyDescent="0.3">
      <c r="D3169" s="321" t="s">
        <v>2815</v>
      </c>
      <c r="E3169" s="316" t="s">
        <v>2797</v>
      </c>
      <c r="F3169" s="319">
        <v>2</v>
      </c>
      <c r="G3169" s="111"/>
      <c r="H3169" s="111"/>
      <c r="I3169" s="111">
        <f t="shared" si="381"/>
        <v>0</v>
      </c>
    </row>
    <row r="3170" spans="4:9" x14ac:dyDescent="0.3">
      <c r="D3170" s="321" t="s">
        <v>2912</v>
      </c>
      <c r="E3170" s="316"/>
      <c r="F3170" s="317" t="s">
        <v>2781</v>
      </c>
      <c r="G3170" s="111"/>
      <c r="H3170" s="111"/>
      <c r="I3170" s="111"/>
    </row>
    <row r="3171" spans="4:9" x14ac:dyDescent="0.3">
      <c r="D3171" s="321" t="s">
        <v>2809</v>
      </c>
      <c r="E3171" s="316" t="s">
        <v>2787</v>
      </c>
      <c r="F3171" s="319">
        <v>6</v>
      </c>
      <c r="G3171" s="111"/>
      <c r="H3171" s="111"/>
      <c r="I3171" s="111">
        <f t="shared" si="381"/>
        <v>0</v>
      </c>
    </row>
    <row r="3172" spans="4:9" x14ac:dyDescent="0.3">
      <c r="D3172" s="321" t="s">
        <v>2808</v>
      </c>
      <c r="E3172" s="316" t="s">
        <v>2787</v>
      </c>
      <c r="F3172" s="319">
        <v>4</v>
      </c>
      <c r="G3172" s="111"/>
      <c r="H3172" s="111"/>
      <c r="I3172" s="111">
        <f t="shared" si="381"/>
        <v>0</v>
      </c>
    </row>
    <row r="3173" spans="4:9" x14ac:dyDescent="0.3">
      <c r="D3173" s="321" t="s">
        <v>2821</v>
      </c>
      <c r="E3173" s="316"/>
      <c r="F3173" s="317" t="s">
        <v>2781</v>
      </c>
      <c r="G3173" s="111"/>
      <c r="H3173" s="111"/>
      <c r="I3173" s="111"/>
    </row>
    <row r="3174" spans="4:9" x14ac:dyDescent="0.3">
      <c r="D3174" s="321" t="s">
        <v>2820</v>
      </c>
      <c r="E3174" s="316" t="s">
        <v>2787</v>
      </c>
      <c r="F3174" s="319">
        <v>2</v>
      </c>
      <c r="G3174" s="111"/>
      <c r="H3174" s="111"/>
      <c r="I3174" s="111">
        <f t="shared" si="381"/>
        <v>0</v>
      </c>
    </row>
    <row r="3175" spans="4:9" x14ac:dyDescent="0.3">
      <c r="D3175" s="321" t="s">
        <v>2819</v>
      </c>
      <c r="E3175" s="316" t="s">
        <v>2787</v>
      </c>
      <c r="F3175" s="319">
        <v>2</v>
      </c>
      <c r="G3175" s="111"/>
      <c r="H3175" s="111"/>
      <c r="I3175" s="111">
        <f t="shared" si="381"/>
        <v>0</v>
      </c>
    </row>
    <row r="3176" spans="4:9" ht="27" x14ac:dyDescent="0.3">
      <c r="D3176" s="321" t="s">
        <v>2911</v>
      </c>
      <c r="E3176" s="316"/>
      <c r="F3176" s="316" t="s">
        <v>2781</v>
      </c>
      <c r="G3176" s="111"/>
      <c r="H3176" s="111"/>
      <c r="I3176" s="111"/>
    </row>
    <row r="3177" spans="4:9" x14ac:dyDescent="0.3">
      <c r="D3177" s="321" t="s">
        <v>2809</v>
      </c>
      <c r="E3177" s="316" t="s">
        <v>2787</v>
      </c>
      <c r="F3177" s="319">
        <v>3</v>
      </c>
      <c r="G3177" s="111"/>
      <c r="H3177" s="111"/>
      <c r="I3177" s="111">
        <f t="shared" si="381"/>
        <v>0</v>
      </c>
    </row>
    <row r="3178" spans="4:9" x14ac:dyDescent="0.3">
      <c r="D3178" s="321" t="s">
        <v>2808</v>
      </c>
      <c r="E3178" s="316" t="s">
        <v>2787</v>
      </c>
      <c r="F3178" s="319">
        <v>2</v>
      </c>
      <c r="G3178" s="111"/>
      <c r="H3178" s="111"/>
      <c r="I3178" s="111">
        <f t="shared" si="381"/>
        <v>0</v>
      </c>
    </row>
    <row r="3179" spans="4:9" x14ac:dyDescent="0.3">
      <c r="D3179" s="321" t="s">
        <v>2806</v>
      </c>
      <c r="E3179" s="316" t="s">
        <v>2787</v>
      </c>
      <c r="F3179" s="319">
        <v>1</v>
      </c>
      <c r="G3179" s="111"/>
      <c r="H3179" s="111"/>
      <c r="I3179" s="111">
        <f t="shared" si="381"/>
        <v>0</v>
      </c>
    </row>
    <row r="3180" spans="4:9" ht="27" x14ac:dyDescent="0.3">
      <c r="D3180" s="321" t="s">
        <v>2855</v>
      </c>
      <c r="E3180" s="316"/>
      <c r="F3180" s="319" t="s">
        <v>2781</v>
      </c>
      <c r="G3180" s="111"/>
      <c r="H3180" s="111"/>
      <c r="I3180" s="111"/>
    </row>
    <row r="3181" spans="4:9" x14ac:dyDescent="0.3">
      <c r="D3181" s="321" t="s">
        <v>2809</v>
      </c>
      <c r="E3181" s="316" t="s">
        <v>2787</v>
      </c>
      <c r="F3181" s="319">
        <v>6</v>
      </c>
      <c r="G3181" s="111"/>
      <c r="H3181" s="111"/>
      <c r="I3181" s="111">
        <f t="shared" si="381"/>
        <v>0</v>
      </c>
    </row>
    <row r="3182" spans="4:9" x14ac:dyDescent="0.3">
      <c r="D3182" s="321" t="s">
        <v>2808</v>
      </c>
      <c r="E3182" s="316" t="s">
        <v>2787</v>
      </c>
      <c r="F3182" s="319">
        <v>6</v>
      </c>
      <c r="G3182" s="111"/>
      <c r="H3182" s="111"/>
      <c r="I3182" s="111">
        <f t="shared" si="381"/>
        <v>0</v>
      </c>
    </row>
    <row r="3183" spans="4:9" x14ac:dyDescent="0.3">
      <c r="D3183" s="321" t="s">
        <v>2910</v>
      </c>
      <c r="E3183" s="316" t="s">
        <v>2787</v>
      </c>
      <c r="F3183" s="319">
        <v>2</v>
      </c>
      <c r="G3183" s="111"/>
      <c r="H3183" s="111"/>
      <c r="I3183" s="111">
        <f t="shared" si="381"/>
        <v>0</v>
      </c>
    </row>
    <row r="3184" spans="4:9" x14ac:dyDescent="0.3">
      <c r="D3184" s="321" t="s">
        <v>2864</v>
      </c>
      <c r="E3184" s="316"/>
      <c r="F3184" s="319" t="s">
        <v>2781</v>
      </c>
      <c r="G3184" s="111"/>
      <c r="H3184" s="111"/>
      <c r="I3184" s="111"/>
    </row>
    <row r="3185" spans="4:9" x14ac:dyDescent="0.3">
      <c r="D3185" s="321" t="s">
        <v>2809</v>
      </c>
      <c r="E3185" s="316" t="s">
        <v>2787</v>
      </c>
      <c r="F3185" s="319">
        <v>9</v>
      </c>
      <c r="G3185" s="111"/>
      <c r="H3185" s="111"/>
      <c r="I3185" s="111">
        <f t="shared" si="381"/>
        <v>0</v>
      </c>
    </row>
    <row r="3186" spans="4:9" x14ac:dyDescent="0.3">
      <c r="D3186" s="322" t="s">
        <v>2808</v>
      </c>
      <c r="E3186" s="316" t="s">
        <v>2787</v>
      </c>
      <c r="F3186" s="320">
        <v>5</v>
      </c>
      <c r="G3186" s="111"/>
      <c r="H3186" s="111"/>
      <c r="I3186" s="111">
        <f t="shared" si="381"/>
        <v>0</v>
      </c>
    </row>
    <row r="3187" spans="4:9" x14ac:dyDescent="0.3">
      <c r="D3187" s="322" t="s">
        <v>2806</v>
      </c>
      <c r="E3187" s="316" t="s">
        <v>2787</v>
      </c>
      <c r="F3187" s="320">
        <v>1</v>
      </c>
      <c r="G3187" s="111"/>
      <c r="H3187" s="111"/>
      <c r="I3187" s="111">
        <f t="shared" si="381"/>
        <v>0</v>
      </c>
    </row>
    <row r="3188" spans="4:9" ht="27" x14ac:dyDescent="0.3">
      <c r="D3188" s="321" t="s">
        <v>2909</v>
      </c>
      <c r="E3188" s="316"/>
      <c r="F3188" s="319" t="s">
        <v>2781</v>
      </c>
      <c r="G3188" s="111"/>
      <c r="H3188" s="111"/>
      <c r="I3188" s="111"/>
    </row>
    <row r="3189" spans="4:9" x14ac:dyDescent="0.3">
      <c r="D3189" s="321" t="s">
        <v>2816</v>
      </c>
      <c r="E3189" s="316" t="s">
        <v>2787</v>
      </c>
      <c r="F3189" s="319">
        <v>1</v>
      </c>
      <c r="G3189" s="111"/>
      <c r="H3189" s="111"/>
      <c r="I3189" s="111">
        <f t="shared" si="381"/>
        <v>0</v>
      </c>
    </row>
    <row r="3190" spans="4:9" x14ac:dyDescent="0.3">
      <c r="D3190" s="321" t="s">
        <v>2908</v>
      </c>
      <c r="E3190" s="316"/>
      <c r="F3190" s="316" t="s">
        <v>2781</v>
      </c>
      <c r="G3190" s="111"/>
      <c r="H3190" s="111"/>
      <c r="I3190" s="111"/>
    </row>
    <row r="3191" spans="4:9" x14ac:dyDescent="0.3">
      <c r="D3191" s="321" t="s">
        <v>2809</v>
      </c>
      <c r="E3191" s="316" t="s">
        <v>2787</v>
      </c>
      <c r="F3191" s="319">
        <v>3</v>
      </c>
      <c r="G3191" s="111"/>
      <c r="H3191" s="111"/>
      <c r="I3191" s="111">
        <f t="shared" si="381"/>
        <v>0</v>
      </c>
    </row>
    <row r="3192" spans="4:9" x14ac:dyDescent="0.3">
      <c r="D3192" s="321" t="s">
        <v>2808</v>
      </c>
      <c r="E3192" s="316" t="s">
        <v>2787</v>
      </c>
      <c r="F3192" s="319">
        <v>2</v>
      </c>
      <c r="G3192" s="111"/>
      <c r="H3192" s="111"/>
      <c r="I3192" s="111">
        <f t="shared" si="381"/>
        <v>0</v>
      </c>
    </row>
    <row r="3193" spans="4:9" x14ac:dyDescent="0.3">
      <c r="D3193" s="321" t="s">
        <v>2806</v>
      </c>
      <c r="E3193" s="316" t="s">
        <v>2787</v>
      </c>
      <c r="F3193" s="319">
        <v>1</v>
      </c>
      <c r="G3193" s="111"/>
      <c r="H3193" s="111"/>
      <c r="I3193" s="111">
        <f t="shared" si="381"/>
        <v>0</v>
      </c>
    </row>
    <row r="3194" spans="4:9" x14ac:dyDescent="0.3">
      <c r="D3194" s="321" t="s">
        <v>2907</v>
      </c>
      <c r="E3194" s="316"/>
      <c r="F3194" s="316" t="s">
        <v>2781</v>
      </c>
      <c r="G3194" s="111"/>
      <c r="H3194" s="111"/>
      <c r="I3194" s="111"/>
    </row>
    <row r="3195" spans="4:9" x14ac:dyDescent="0.3">
      <c r="D3195" s="321" t="s">
        <v>2809</v>
      </c>
      <c r="E3195" s="316" t="s">
        <v>2787</v>
      </c>
      <c r="F3195" s="319">
        <v>3</v>
      </c>
      <c r="G3195" s="111"/>
      <c r="H3195" s="111"/>
      <c r="I3195" s="111">
        <f t="shared" si="381"/>
        <v>0</v>
      </c>
    </row>
    <row r="3196" spans="4:9" x14ac:dyDescent="0.3">
      <c r="D3196" s="321" t="s">
        <v>2808</v>
      </c>
      <c r="E3196" s="316" t="s">
        <v>2787</v>
      </c>
      <c r="F3196" s="319">
        <v>2</v>
      </c>
      <c r="G3196" s="111"/>
      <c r="H3196" s="111"/>
      <c r="I3196" s="111">
        <f t="shared" si="381"/>
        <v>0</v>
      </c>
    </row>
    <row r="3197" spans="4:9" x14ac:dyDescent="0.3">
      <c r="D3197" s="321" t="s">
        <v>2906</v>
      </c>
      <c r="E3197" s="316"/>
      <c r="F3197" s="316" t="s">
        <v>2781</v>
      </c>
      <c r="G3197" s="111"/>
      <c r="H3197" s="111"/>
      <c r="I3197" s="111"/>
    </row>
    <row r="3198" spans="4:9" x14ac:dyDescent="0.3">
      <c r="D3198" s="322" t="s">
        <v>2809</v>
      </c>
      <c r="E3198" s="317" t="s">
        <v>2787</v>
      </c>
      <c r="F3198" s="319">
        <v>6</v>
      </c>
      <c r="G3198" s="111"/>
      <c r="H3198" s="111"/>
      <c r="I3198" s="111">
        <f t="shared" si="381"/>
        <v>0</v>
      </c>
    </row>
    <row r="3199" spans="4:9" x14ac:dyDescent="0.3">
      <c r="D3199" s="322" t="s">
        <v>2808</v>
      </c>
      <c r="E3199" s="317" t="s">
        <v>2787</v>
      </c>
      <c r="F3199" s="319">
        <v>4</v>
      </c>
      <c r="G3199" s="111"/>
      <c r="H3199" s="111"/>
      <c r="I3199" s="111">
        <f t="shared" si="381"/>
        <v>0</v>
      </c>
    </row>
    <row r="3200" spans="4:9" ht="27" x14ac:dyDescent="0.3">
      <c r="D3200" s="321" t="s">
        <v>2905</v>
      </c>
      <c r="E3200" s="316" t="s">
        <v>2797</v>
      </c>
      <c r="F3200" s="319">
        <v>1</v>
      </c>
      <c r="G3200" s="111"/>
      <c r="H3200" s="111"/>
      <c r="I3200" s="111">
        <f t="shared" si="381"/>
        <v>0</v>
      </c>
    </row>
    <row r="3201" spans="4:9" x14ac:dyDescent="0.3">
      <c r="D3201" s="321" t="s">
        <v>2904</v>
      </c>
      <c r="E3201" s="316" t="s">
        <v>2787</v>
      </c>
      <c r="F3201" s="320">
        <v>9</v>
      </c>
      <c r="G3201" s="111"/>
      <c r="H3201" s="111"/>
      <c r="I3201" s="111">
        <f t="shared" si="381"/>
        <v>0</v>
      </c>
    </row>
    <row r="3202" spans="4:9" x14ac:dyDescent="0.3">
      <c r="D3202" s="321" t="s">
        <v>2903</v>
      </c>
      <c r="E3202" s="316" t="s">
        <v>2787</v>
      </c>
      <c r="F3202" s="320">
        <v>22</v>
      </c>
      <c r="G3202" s="111"/>
      <c r="H3202" s="111"/>
      <c r="I3202" s="111">
        <f t="shared" si="381"/>
        <v>0</v>
      </c>
    </row>
    <row r="3203" spans="4:9" ht="27" x14ac:dyDescent="0.3">
      <c r="D3203" s="321" t="s">
        <v>2902</v>
      </c>
      <c r="E3203" s="316" t="s">
        <v>2797</v>
      </c>
      <c r="F3203" s="319">
        <v>1</v>
      </c>
      <c r="G3203" s="111"/>
      <c r="H3203" s="111"/>
      <c r="I3203" s="111">
        <f t="shared" si="381"/>
        <v>0</v>
      </c>
    </row>
    <row r="3204" spans="4:9" ht="27" x14ac:dyDescent="0.3">
      <c r="D3204" s="321" t="s">
        <v>2901</v>
      </c>
      <c r="E3204" s="316" t="s">
        <v>244</v>
      </c>
      <c r="F3204" s="319">
        <v>20</v>
      </c>
      <c r="G3204" s="111"/>
      <c r="H3204" s="111"/>
      <c r="I3204" s="111">
        <f t="shared" si="381"/>
        <v>0</v>
      </c>
    </row>
    <row r="3205" spans="4:9" x14ac:dyDescent="0.3">
      <c r="D3205" s="321" t="s">
        <v>2900</v>
      </c>
      <c r="E3205" s="316" t="s">
        <v>144</v>
      </c>
      <c r="F3205" s="320">
        <v>6</v>
      </c>
      <c r="G3205" s="111"/>
      <c r="H3205" s="111"/>
      <c r="I3205" s="111">
        <f t="shared" si="381"/>
        <v>0</v>
      </c>
    </row>
    <row r="3206" spans="4:9" ht="15" x14ac:dyDescent="0.3">
      <c r="D3206" s="143" t="s">
        <v>2898</v>
      </c>
      <c r="E3206" s="192"/>
      <c r="F3206" s="191" t="s">
        <v>2781</v>
      </c>
      <c r="G3206" s="196"/>
      <c r="H3206" s="196"/>
      <c r="I3206" s="143">
        <f>SUM(I3207:I3215)</f>
        <v>0</v>
      </c>
    </row>
    <row r="3207" spans="4:9" ht="27" x14ac:dyDescent="0.3">
      <c r="D3207" s="321" t="s">
        <v>2897</v>
      </c>
      <c r="E3207" s="316"/>
      <c r="F3207" s="319" t="s">
        <v>2781</v>
      </c>
      <c r="G3207" s="111"/>
      <c r="H3207" s="111"/>
      <c r="I3207" s="111"/>
    </row>
    <row r="3208" spans="4:9" x14ac:dyDescent="0.3">
      <c r="D3208" s="321" t="s">
        <v>2896</v>
      </c>
      <c r="E3208" s="316" t="s">
        <v>144</v>
      </c>
      <c r="F3208" s="319">
        <v>5</v>
      </c>
      <c r="G3208" s="111"/>
      <c r="H3208" s="111"/>
      <c r="I3208" s="111">
        <f t="shared" ref="I3208:I3215" si="382">(G3208+H3208)*F3208</f>
        <v>0</v>
      </c>
    </row>
    <row r="3209" spans="4:9" x14ac:dyDescent="0.3">
      <c r="D3209" s="321" t="s">
        <v>2895</v>
      </c>
      <c r="E3209" s="316" t="s">
        <v>144</v>
      </c>
      <c r="F3209" s="319">
        <v>52</v>
      </c>
      <c r="G3209" s="111"/>
      <c r="H3209" s="111"/>
      <c r="I3209" s="111">
        <f t="shared" si="382"/>
        <v>0</v>
      </c>
    </row>
    <row r="3210" spans="4:9" x14ac:dyDescent="0.3">
      <c r="D3210" s="321" t="s">
        <v>2894</v>
      </c>
      <c r="E3210" s="316" t="s">
        <v>144</v>
      </c>
      <c r="F3210" s="319">
        <v>1</v>
      </c>
      <c r="G3210" s="111"/>
      <c r="H3210" s="111"/>
      <c r="I3210" s="111">
        <f t="shared" si="382"/>
        <v>0</v>
      </c>
    </row>
    <row r="3211" spans="4:9" x14ac:dyDescent="0.3">
      <c r="D3211" s="321" t="s">
        <v>2893</v>
      </c>
      <c r="E3211" s="316" t="s">
        <v>144</v>
      </c>
      <c r="F3211" s="319">
        <v>6</v>
      </c>
      <c r="G3211" s="111"/>
      <c r="H3211" s="111"/>
      <c r="I3211" s="111">
        <f t="shared" si="382"/>
        <v>0</v>
      </c>
    </row>
    <row r="3212" spans="4:9" x14ac:dyDescent="0.3">
      <c r="D3212" s="321" t="s">
        <v>2892</v>
      </c>
      <c r="E3212" s="316" t="s">
        <v>144</v>
      </c>
      <c r="F3212" s="319">
        <v>10</v>
      </c>
      <c r="G3212" s="111"/>
      <c r="H3212" s="111"/>
      <c r="I3212" s="111">
        <f t="shared" si="382"/>
        <v>0</v>
      </c>
    </row>
    <row r="3213" spans="4:9" x14ac:dyDescent="0.3">
      <c r="D3213" s="321" t="s">
        <v>2891</v>
      </c>
      <c r="E3213" s="316" t="s">
        <v>144</v>
      </c>
      <c r="F3213" s="319">
        <v>1</v>
      </c>
      <c r="G3213" s="111"/>
      <c r="H3213" s="111"/>
      <c r="I3213" s="111">
        <f t="shared" si="382"/>
        <v>0</v>
      </c>
    </row>
    <row r="3214" spans="4:9" x14ac:dyDescent="0.3">
      <c r="D3214" s="321" t="s">
        <v>2890</v>
      </c>
      <c r="E3214" s="316" t="s">
        <v>144</v>
      </c>
      <c r="F3214" s="319">
        <v>10</v>
      </c>
      <c r="G3214" s="111"/>
      <c r="H3214" s="111"/>
      <c r="I3214" s="111">
        <f t="shared" si="382"/>
        <v>0</v>
      </c>
    </row>
    <row r="3215" spans="4:9" x14ac:dyDescent="0.3">
      <c r="D3215" s="321" t="s">
        <v>2889</v>
      </c>
      <c r="E3215" s="316" t="s">
        <v>144</v>
      </c>
      <c r="F3215" s="319">
        <v>4</v>
      </c>
      <c r="G3215" s="111"/>
      <c r="H3215" s="111"/>
      <c r="I3215" s="111">
        <f t="shared" si="382"/>
        <v>0</v>
      </c>
    </row>
    <row r="3216" spans="4:9" ht="15" x14ac:dyDescent="0.3">
      <c r="D3216" s="143" t="s">
        <v>2888</v>
      </c>
      <c r="E3216" s="192"/>
      <c r="F3216" s="191" t="s">
        <v>2781</v>
      </c>
      <c r="G3216" s="196"/>
      <c r="H3216" s="196"/>
      <c r="I3216" s="143">
        <f>SUM(I3217:I3223)</f>
        <v>0</v>
      </c>
    </row>
    <row r="3217" spans="4:9" ht="27" x14ac:dyDescent="0.3">
      <c r="D3217" s="321" t="s">
        <v>2887</v>
      </c>
      <c r="E3217" s="316"/>
      <c r="F3217" s="319" t="s">
        <v>2781</v>
      </c>
      <c r="G3217" s="111"/>
      <c r="H3217" s="111"/>
      <c r="I3217" s="111"/>
    </row>
    <row r="3218" spans="4:9" x14ac:dyDescent="0.3">
      <c r="D3218" s="321" t="s">
        <v>2837</v>
      </c>
      <c r="E3218" s="316" t="s">
        <v>144</v>
      </c>
      <c r="F3218" s="319">
        <v>1</v>
      </c>
      <c r="G3218" s="111"/>
      <c r="H3218" s="111"/>
      <c r="I3218" s="111">
        <f t="shared" ref="I3218:I3281" si="383">(G3218+H3218)*F3218</f>
        <v>0</v>
      </c>
    </row>
    <row r="3219" spans="4:9" ht="27" x14ac:dyDescent="0.3">
      <c r="D3219" s="321" t="s">
        <v>2885</v>
      </c>
      <c r="E3219" s="316"/>
      <c r="F3219" s="319" t="s">
        <v>2781</v>
      </c>
      <c r="G3219" s="111"/>
      <c r="H3219" s="111"/>
      <c r="I3219" s="111"/>
    </row>
    <row r="3220" spans="4:9" x14ac:dyDescent="0.3">
      <c r="D3220" s="321" t="s">
        <v>2884</v>
      </c>
      <c r="E3220" s="316" t="s">
        <v>2787</v>
      </c>
      <c r="F3220" s="319">
        <v>4</v>
      </c>
      <c r="G3220" s="111"/>
      <c r="H3220" s="111"/>
      <c r="I3220" s="111">
        <f t="shared" si="383"/>
        <v>0</v>
      </c>
    </row>
    <row r="3221" spans="4:9" ht="27" x14ac:dyDescent="0.3">
      <c r="D3221" s="321" t="s">
        <v>2883</v>
      </c>
      <c r="E3221" s="316"/>
      <c r="F3221" s="319" t="s">
        <v>2781</v>
      </c>
      <c r="G3221" s="111"/>
      <c r="H3221" s="111"/>
      <c r="I3221" s="111"/>
    </row>
    <row r="3222" spans="4:9" x14ac:dyDescent="0.3">
      <c r="D3222" s="321" t="s">
        <v>2882</v>
      </c>
      <c r="E3222" s="316" t="s">
        <v>144</v>
      </c>
      <c r="F3222" s="319">
        <v>29</v>
      </c>
      <c r="G3222" s="111"/>
      <c r="H3222" s="111"/>
      <c r="I3222" s="111">
        <f t="shared" si="383"/>
        <v>0</v>
      </c>
    </row>
    <row r="3223" spans="4:9" x14ac:dyDescent="0.3">
      <c r="D3223" s="321" t="s">
        <v>2881</v>
      </c>
      <c r="E3223" s="316" t="s">
        <v>144</v>
      </c>
      <c r="F3223" s="319">
        <v>3</v>
      </c>
      <c r="G3223" s="111"/>
      <c r="H3223" s="111"/>
      <c r="I3223" s="111">
        <f t="shared" si="383"/>
        <v>0</v>
      </c>
    </row>
    <row r="3224" spans="4:9" ht="15" x14ac:dyDescent="0.3">
      <c r="D3224" s="143" t="s">
        <v>2880</v>
      </c>
      <c r="E3224" s="187"/>
      <c r="F3224" s="187" t="s">
        <v>2781</v>
      </c>
      <c r="G3224" s="196"/>
      <c r="H3224" s="199"/>
      <c r="I3224" s="143">
        <f>SUM(I3225:I3235)</f>
        <v>0</v>
      </c>
    </row>
    <row r="3225" spans="4:9" ht="27" x14ac:dyDescent="0.3">
      <c r="D3225" s="321" t="s">
        <v>2879</v>
      </c>
      <c r="E3225" s="316" t="s">
        <v>2797</v>
      </c>
      <c r="F3225" s="319">
        <v>1</v>
      </c>
      <c r="G3225" s="111"/>
      <c r="H3225" s="111"/>
      <c r="I3225" s="111">
        <f t="shared" si="383"/>
        <v>0</v>
      </c>
    </row>
    <row r="3226" spans="4:9" ht="27" x14ac:dyDescent="0.3">
      <c r="D3226" s="321" t="s">
        <v>2878</v>
      </c>
      <c r="E3226" s="316" t="s">
        <v>2787</v>
      </c>
      <c r="F3226" s="319">
        <v>6</v>
      </c>
      <c r="G3226" s="111"/>
      <c r="H3226" s="111"/>
      <c r="I3226" s="111">
        <f t="shared" si="383"/>
        <v>0</v>
      </c>
    </row>
    <row r="3227" spans="4:9" x14ac:dyDescent="0.3">
      <c r="D3227" s="321" t="s">
        <v>2877</v>
      </c>
      <c r="E3227" s="316" t="s">
        <v>144</v>
      </c>
      <c r="F3227" s="319">
        <v>6</v>
      </c>
      <c r="G3227" s="111"/>
      <c r="H3227" s="111"/>
      <c r="I3227" s="111">
        <f t="shared" si="383"/>
        <v>0</v>
      </c>
    </row>
    <row r="3228" spans="4:9" ht="27" x14ac:dyDescent="0.3">
      <c r="D3228" s="321" t="s">
        <v>2876</v>
      </c>
      <c r="E3228" s="316" t="s">
        <v>2797</v>
      </c>
      <c r="F3228" s="319">
        <v>1</v>
      </c>
      <c r="G3228" s="111"/>
      <c r="H3228" s="111"/>
      <c r="I3228" s="111">
        <f t="shared" si="383"/>
        <v>0</v>
      </c>
    </row>
    <row r="3229" spans="4:9" x14ac:dyDescent="0.3">
      <c r="D3229" s="321" t="s">
        <v>2875</v>
      </c>
      <c r="E3229" s="316" t="s">
        <v>2787</v>
      </c>
      <c r="F3229" s="319">
        <v>1</v>
      </c>
      <c r="G3229" s="111"/>
      <c r="H3229" s="111"/>
      <c r="I3229" s="111">
        <f t="shared" si="383"/>
        <v>0</v>
      </c>
    </row>
    <row r="3230" spans="4:9" ht="40.5" x14ac:dyDescent="0.3">
      <c r="D3230" s="321" t="s">
        <v>2874</v>
      </c>
      <c r="E3230" s="316" t="s">
        <v>2797</v>
      </c>
      <c r="F3230" s="319">
        <v>1</v>
      </c>
      <c r="G3230" s="111"/>
      <c r="H3230" s="111"/>
      <c r="I3230" s="111">
        <f t="shared" si="383"/>
        <v>0</v>
      </c>
    </row>
    <row r="3231" spans="4:9" ht="27" x14ac:dyDescent="0.3">
      <c r="D3231" s="321" t="s">
        <v>2873</v>
      </c>
      <c r="E3231" s="316" t="s">
        <v>270</v>
      </c>
      <c r="F3231" s="319">
        <v>1</v>
      </c>
      <c r="G3231" s="111"/>
      <c r="H3231" s="111"/>
      <c r="I3231" s="111">
        <f t="shared" si="383"/>
        <v>0</v>
      </c>
    </row>
    <row r="3232" spans="4:9" ht="27" x14ac:dyDescent="0.3">
      <c r="D3232" s="321" t="s">
        <v>2872</v>
      </c>
      <c r="E3232" s="316" t="s">
        <v>2787</v>
      </c>
      <c r="F3232" s="319">
        <v>1</v>
      </c>
      <c r="G3232" s="111"/>
      <c r="H3232" s="111"/>
      <c r="I3232" s="111">
        <f t="shared" si="383"/>
        <v>0</v>
      </c>
    </row>
    <row r="3233" spans="4:9" ht="27" x14ac:dyDescent="0.3">
      <c r="D3233" s="321" t="s">
        <v>2871</v>
      </c>
      <c r="E3233" s="316" t="s">
        <v>2787</v>
      </c>
      <c r="F3233" s="319">
        <v>2</v>
      </c>
      <c r="G3233" s="111"/>
      <c r="H3233" s="111"/>
      <c r="I3233" s="111">
        <f t="shared" si="383"/>
        <v>0</v>
      </c>
    </row>
    <row r="3234" spans="4:9" ht="27" x14ac:dyDescent="0.3">
      <c r="D3234" s="321" t="s">
        <v>2870</v>
      </c>
      <c r="E3234" s="316" t="s">
        <v>270</v>
      </c>
      <c r="F3234" s="319">
        <v>1</v>
      </c>
      <c r="G3234" s="111"/>
      <c r="H3234" s="111"/>
      <c r="I3234" s="111">
        <f t="shared" si="383"/>
        <v>0</v>
      </c>
    </row>
    <row r="3235" spans="4:9" ht="27" x14ac:dyDescent="0.3">
      <c r="D3235" s="321" t="s">
        <v>2869</v>
      </c>
      <c r="E3235" s="316" t="s">
        <v>2787</v>
      </c>
      <c r="F3235" s="319">
        <v>1</v>
      </c>
      <c r="G3235" s="111"/>
      <c r="H3235" s="111"/>
      <c r="I3235" s="111">
        <f t="shared" si="383"/>
        <v>0</v>
      </c>
    </row>
    <row r="3236" spans="4:9" ht="18" x14ac:dyDescent="0.35">
      <c r="D3236" s="147" t="s">
        <v>2868</v>
      </c>
      <c r="E3236" s="192"/>
      <c r="F3236" s="194" t="s">
        <v>2781</v>
      </c>
      <c r="G3236" s="196"/>
      <c r="H3236" s="196"/>
      <c r="I3236" s="323">
        <f>SUM(I3237:I3291)</f>
        <v>0</v>
      </c>
    </row>
    <row r="3237" spans="4:9" ht="27" x14ac:dyDescent="0.3">
      <c r="D3237" s="321" t="s">
        <v>2867</v>
      </c>
      <c r="E3237" s="316" t="s">
        <v>2797</v>
      </c>
      <c r="F3237" s="319">
        <v>1</v>
      </c>
      <c r="G3237" s="111"/>
      <c r="H3237" s="111"/>
      <c r="I3237" s="111">
        <f t="shared" si="383"/>
        <v>0</v>
      </c>
    </row>
    <row r="3238" spans="4:9" ht="27" x14ac:dyDescent="0.3">
      <c r="D3238" s="321" t="s">
        <v>2866</v>
      </c>
      <c r="E3238" s="316" t="s">
        <v>2797</v>
      </c>
      <c r="F3238" s="319">
        <v>1</v>
      </c>
      <c r="G3238" s="111"/>
      <c r="H3238" s="111"/>
      <c r="I3238" s="111">
        <f t="shared" si="383"/>
        <v>0</v>
      </c>
    </row>
    <row r="3239" spans="4:9" ht="27" x14ac:dyDescent="0.3">
      <c r="D3239" s="321" t="s">
        <v>2865</v>
      </c>
      <c r="E3239" s="316" t="s">
        <v>2797</v>
      </c>
      <c r="F3239" s="319">
        <v>1</v>
      </c>
      <c r="G3239" s="111"/>
      <c r="H3239" s="111"/>
      <c r="I3239" s="111">
        <f t="shared" si="383"/>
        <v>0</v>
      </c>
    </row>
    <row r="3240" spans="4:9" x14ac:dyDescent="0.3">
      <c r="D3240" s="321" t="s">
        <v>2864</v>
      </c>
      <c r="E3240" s="316"/>
      <c r="F3240" s="319" t="s">
        <v>2781</v>
      </c>
      <c r="G3240" s="111"/>
      <c r="H3240" s="111"/>
      <c r="I3240" s="111"/>
    </row>
    <row r="3241" spans="4:9" x14ac:dyDescent="0.3">
      <c r="D3241" s="321" t="s">
        <v>2817</v>
      </c>
      <c r="E3241" s="316" t="s">
        <v>2787</v>
      </c>
      <c r="F3241" s="319">
        <v>4</v>
      </c>
      <c r="G3241" s="111"/>
      <c r="H3241" s="111"/>
      <c r="I3241" s="111">
        <f t="shared" si="383"/>
        <v>0</v>
      </c>
    </row>
    <row r="3242" spans="4:9" x14ac:dyDescent="0.3">
      <c r="D3242" s="321" t="s">
        <v>2816</v>
      </c>
      <c r="E3242" s="316" t="s">
        <v>2787</v>
      </c>
      <c r="F3242" s="319">
        <v>1</v>
      </c>
      <c r="G3242" s="111"/>
      <c r="H3242" s="111"/>
      <c r="I3242" s="111">
        <f t="shared" si="383"/>
        <v>0</v>
      </c>
    </row>
    <row r="3243" spans="4:9" x14ac:dyDescent="0.3">
      <c r="D3243" s="321" t="s">
        <v>2807</v>
      </c>
      <c r="E3243" s="316" t="s">
        <v>2787</v>
      </c>
      <c r="F3243" s="319">
        <v>3</v>
      </c>
      <c r="G3243" s="111"/>
      <c r="H3243" s="111"/>
      <c r="I3243" s="111">
        <f t="shared" si="383"/>
        <v>0</v>
      </c>
    </row>
    <row r="3244" spans="4:9" ht="27" x14ac:dyDescent="0.3">
      <c r="D3244" s="321" t="s">
        <v>2863</v>
      </c>
      <c r="E3244" s="316"/>
      <c r="F3244" s="319" t="s">
        <v>2781</v>
      </c>
      <c r="G3244" s="111"/>
      <c r="H3244" s="111"/>
      <c r="I3244" s="111"/>
    </row>
    <row r="3245" spans="4:9" x14ac:dyDescent="0.3">
      <c r="D3245" s="321" t="s">
        <v>2816</v>
      </c>
      <c r="E3245" s="316" t="s">
        <v>2787</v>
      </c>
      <c r="F3245" s="319">
        <v>1</v>
      </c>
      <c r="G3245" s="111"/>
      <c r="H3245" s="111"/>
      <c r="I3245" s="111">
        <f t="shared" si="383"/>
        <v>0</v>
      </c>
    </row>
    <row r="3246" spans="4:9" x14ac:dyDescent="0.3">
      <c r="D3246" s="321" t="s">
        <v>2862</v>
      </c>
      <c r="E3246" s="316"/>
      <c r="F3246" s="319" t="s">
        <v>2781</v>
      </c>
      <c r="G3246" s="111"/>
      <c r="H3246" s="111"/>
      <c r="I3246" s="111"/>
    </row>
    <row r="3247" spans="4:9" x14ac:dyDescent="0.3">
      <c r="D3247" s="321" t="s">
        <v>2817</v>
      </c>
      <c r="E3247" s="316" t="s">
        <v>2787</v>
      </c>
      <c r="F3247" s="319">
        <v>1</v>
      </c>
      <c r="G3247" s="111"/>
      <c r="H3247" s="111"/>
      <c r="I3247" s="111">
        <f t="shared" si="383"/>
        <v>0</v>
      </c>
    </row>
    <row r="3248" spans="4:9" x14ac:dyDescent="0.3">
      <c r="D3248" s="321" t="s">
        <v>2816</v>
      </c>
      <c r="E3248" s="316" t="s">
        <v>2787</v>
      </c>
      <c r="F3248" s="319">
        <v>1</v>
      </c>
      <c r="G3248" s="111"/>
      <c r="H3248" s="111"/>
      <c r="I3248" s="111">
        <f t="shared" si="383"/>
        <v>0</v>
      </c>
    </row>
    <row r="3249" spans="4:9" x14ac:dyDescent="0.3">
      <c r="D3249" s="321" t="s">
        <v>2807</v>
      </c>
      <c r="E3249" s="316" t="s">
        <v>2787</v>
      </c>
      <c r="F3249" s="319">
        <v>1</v>
      </c>
      <c r="G3249" s="111"/>
      <c r="H3249" s="111"/>
      <c r="I3249" s="111">
        <f t="shared" si="383"/>
        <v>0</v>
      </c>
    </row>
    <row r="3250" spans="4:9" x14ac:dyDescent="0.3">
      <c r="D3250" s="321" t="s">
        <v>2861</v>
      </c>
      <c r="E3250" s="316"/>
      <c r="F3250" s="319" t="s">
        <v>2781</v>
      </c>
      <c r="G3250" s="111"/>
      <c r="H3250" s="111"/>
      <c r="I3250" s="111"/>
    </row>
    <row r="3251" spans="4:9" x14ac:dyDescent="0.3">
      <c r="D3251" s="321" t="s">
        <v>2817</v>
      </c>
      <c r="E3251" s="316" t="s">
        <v>2787</v>
      </c>
      <c r="F3251" s="319">
        <v>1</v>
      </c>
      <c r="G3251" s="111"/>
      <c r="H3251" s="111"/>
      <c r="I3251" s="111">
        <f t="shared" si="383"/>
        <v>0</v>
      </c>
    </row>
    <row r="3252" spans="4:9" x14ac:dyDescent="0.3">
      <c r="D3252" s="321" t="s">
        <v>2816</v>
      </c>
      <c r="E3252" s="316" t="s">
        <v>2787</v>
      </c>
      <c r="F3252" s="319">
        <v>1</v>
      </c>
      <c r="G3252" s="111"/>
      <c r="H3252" s="111"/>
      <c r="I3252" s="111">
        <f t="shared" si="383"/>
        <v>0</v>
      </c>
    </row>
    <row r="3253" spans="4:9" x14ac:dyDescent="0.3">
      <c r="D3253" s="321" t="s">
        <v>2807</v>
      </c>
      <c r="E3253" s="316" t="s">
        <v>2787</v>
      </c>
      <c r="F3253" s="319">
        <v>1</v>
      </c>
      <c r="G3253" s="111"/>
      <c r="H3253" s="111"/>
      <c r="I3253" s="111">
        <f t="shared" si="383"/>
        <v>0</v>
      </c>
    </row>
    <row r="3254" spans="4:9" x14ac:dyDescent="0.3">
      <c r="D3254" s="321" t="s">
        <v>2860</v>
      </c>
      <c r="E3254" s="316" t="s">
        <v>2787</v>
      </c>
      <c r="F3254" s="319">
        <v>1</v>
      </c>
      <c r="G3254" s="111"/>
      <c r="H3254" s="111"/>
      <c r="I3254" s="111">
        <f t="shared" si="383"/>
        <v>0</v>
      </c>
    </row>
    <row r="3255" spans="4:9" ht="27" x14ac:dyDescent="0.3">
      <c r="D3255" s="321" t="s">
        <v>2859</v>
      </c>
      <c r="E3255" s="316" t="s">
        <v>2797</v>
      </c>
      <c r="F3255" s="319">
        <v>1</v>
      </c>
      <c r="G3255" s="111"/>
      <c r="H3255" s="111"/>
      <c r="I3255" s="111">
        <f t="shared" si="383"/>
        <v>0</v>
      </c>
    </row>
    <row r="3256" spans="4:9" x14ac:dyDescent="0.3">
      <c r="D3256" s="321" t="s">
        <v>2858</v>
      </c>
      <c r="E3256" s="316" t="s">
        <v>2787</v>
      </c>
      <c r="F3256" s="319">
        <v>1</v>
      </c>
      <c r="G3256" s="111"/>
      <c r="H3256" s="111"/>
      <c r="I3256" s="111">
        <f t="shared" si="383"/>
        <v>0</v>
      </c>
    </row>
    <row r="3257" spans="4:9" x14ac:dyDescent="0.3">
      <c r="D3257" s="321" t="s">
        <v>2857</v>
      </c>
      <c r="E3257" s="316"/>
      <c r="F3257" s="319" t="s">
        <v>2781</v>
      </c>
      <c r="G3257" s="111"/>
      <c r="H3257" s="111"/>
      <c r="I3257" s="111"/>
    </row>
    <row r="3258" spans="4:9" x14ac:dyDescent="0.3">
      <c r="D3258" s="321" t="s">
        <v>2850</v>
      </c>
      <c r="E3258" s="316" t="s">
        <v>2787</v>
      </c>
      <c r="F3258" s="319">
        <v>1</v>
      </c>
      <c r="G3258" s="111"/>
      <c r="H3258" s="111"/>
      <c r="I3258" s="111">
        <f t="shared" si="383"/>
        <v>0</v>
      </c>
    </row>
    <row r="3259" spans="4:9" x14ac:dyDescent="0.3">
      <c r="D3259" s="321" t="s">
        <v>2856</v>
      </c>
      <c r="E3259" s="316" t="s">
        <v>2787</v>
      </c>
      <c r="F3259" s="319">
        <v>1</v>
      </c>
      <c r="G3259" s="111"/>
      <c r="H3259" s="111"/>
      <c r="I3259" s="111">
        <f t="shared" si="383"/>
        <v>0</v>
      </c>
    </row>
    <row r="3260" spans="4:9" ht="27" x14ac:dyDescent="0.3">
      <c r="D3260" s="321" t="s">
        <v>2855</v>
      </c>
      <c r="E3260" s="316"/>
      <c r="F3260" s="319" t="s">
        <v>2781</v>
      </c>
      <c r="G3260" s="111"/>
      <c r="H3260" s="111"/>
      <c r="I3260" s="111"/>
    </row>
    <row r="3261" spans="4:9" x14ac:dyDescent="0.3">
      <c r="D3261" s="321" t="s">
        <v>2809</v>
      </c>
      <c r="E3261" s="316" t="s">
        <v>2787</v>
      </c>
      <c r="F3261" s="319">
        <v>1</v>
      </c>
      <c r="G3261" s="111"/>
      <c r="H3261" s="111"/>
      <c r="I3261" s="111">
        <f t="shared" si="383"/>
        <v>0</v>
      </c>
    </row>
    <row r="3262" spans="4:9" x14ac:dyDescent="0.3">
      <c r="D3262" s="321" t="s">
        <v>2808</v>
      </c>
      <c r="E3262" s="316" t="s">
        <v>2787</v>
      </c>
      <c r="F3262" s="319">
        <v>2</v>
      </c>
      <c r="G3262" s="111"/>
      <c r="H3262" s="111"/>
      <c r="I3262" s="111">
        <f t="shared" si="383"/>
        <v>0</v>
      </c>
    </row>
    <row r="3263" spans="4:9" x14ac:dyDescent="0.3">
      <c r="D3263" s="321" t="s">
        <v>2854</v>
      </c>
      <c r="E3263" s="316" t="s">
        <v>2787</v>
      </c>
      <c r="F3263" s="319">
        <v>2</v>
      </c>
      <c r="G3263" s="111"/>
      <c r="H3263" s="111"/>
      <c r="I3263" s="111">
        <f t="shared" si="383"/>
        <v>0</v>
      </c>
    </row>
    <row r="3264" spans="4:9" x14ac:dyDescent="0.3">
      <c r="D3264" s="321" t="s">
        <v>2853</v>
      </c>
      <c r="E3264" s="316" t="s">
        <v>2787</v>
      </c>
      <c r="F3264" s="319">
        <v>1</v>
      </c>
      <c r="G3264" s="111"/>
      <c r="H3264" s="111"/>
      <c r="I3264" s="111">
        <f t="shared" si="383"/>
        <v>0</v>
      </c>
    </row>
    <row r="3265" spans="4:9" ht="27" x14ac:dyDescent="0.3">
      <c r="D3265" s="321" t="s">
        <v>2852</v>
      </c>
      <c r="E3265" s="316" t="s">
        <v>2787</v>
      </c>
      <c r="F3265" s="319">
        <v>1</v>
      </c>
      <c r="G3265" s="111"/>
      <c r="H3265" s="111"/>
      <c r="I3265" s="111">
        <f t="shared" si="383"/>
        <v>0</v>
      </c>
    </row>
    <row r="3266" spans="4:9" ht="27" x14ac:dyDescent="0.3">
      <c r="D3266" s="321" t="s">
        <v>2851</v>
      </c>
      <c r="E3266" s="316"/>
      <c r="F3266" s="319" t="s">
        <v>2781</v>
      </c>
      <c r="G3266" s="111"/>
      <c r="H3266" s="111"/>
      <c r="I3266" s="111"/>
    </row>
    <row r="3267" spans="4:9" x14ac:dyDescent="0.3">
      <c r="D3267" s="321" t="s">
        <v>2850</v>
      </c>
      <c r="E3267" s="316" t="s">
        <v>144</v>
      </c>
      <c r="F3267" s="319">
        <v>1</v>
      </c>
      <c r="G3267" s="111"/>
      <c r="H3267" s="111"/>
      <c r="I3267" s="111">
        <f t="shared" si="383"/>
        <v>0</v>
      </c>
    </row>
    <row r="3268" spans="4:9" x14ac:dyDescent="0.3">
      <c r="D3268" s="321" t="s">
        <v>2849</v>
      </c>
      <c r="E3268" s="316" t="s">
        <v>144</v>
      </c>
      <c r="F3268" s="319">
        <v>1</v>
      </c>
      <c r="G3268" s="111"/>
      <c r="H3268" s="111"/>
      <c r="I3268" s="111">
        <f t="shared" si="383"/>
        <v>0</v>
      </c>
    </row>
    <row r="3269" spans="4:9" x14ac:dyDescent="0.3">
      <c r="D3269" s="321" t="s">
        <v>2848</v>
      </c>
      <c r="E3269" s="316" t="s">
        <v>144</v>
      </c>
      <c r="F3269" s="319">
        <v>1</v>
      </c>
      <c r="G3269" s="111"/>
      <c r="H3269" s="111"/>
      <c r="I3269" s="111">
        <f t="shared" si="383"/>
        <v>0</v>
      </c>
    </row>
    <row r="3270" spans="4:9" x14ac:dyDescent="0.3">
      <c r="D3270" s="321" t="s">
        <v>2847</v>
      </c>
      <c r="E3270" s="316" t="s">
        <v>144</v>
      </c>
      <c r="F3270" s="319">
        <v>1</v>
      </c>
      <c r="G3270" s="111"/>
      <c r="H3270" s="111"/>
      <c r="I3270" s="111">
        <f t="shared" si="383"/>
        <v>0</v>
      </c>
    </row>
    <row r="3271" spans="4:9" x14ac:dyDescent="0.3">
      <c r="D3271" s="321" t="s">
        <v>2846</v>
      </c>
      <c r="E3271" s="316" t="s">
        <v>144</v>
      </c>
      <c r="F3271" s="319">
        <v>1</v>
      </c>
      <c r="G3271" s="111"/>
      <c r="H3271" s="111"/>
      <c r="I3271" s="111">
        <f t="shared" si="383"/>
        <v>0</v>
      </c>
    </row>
    <row r="3272" spans="4:9" x14ac:dyDescent="0.3">
      <c r="D3272" s="321" t="s">
        <v>2845</v>
      </c>
      <c r="E3272" s="316"/>
      <c r="F3272" s="319" t="s">
        <v>2781</v>
      </c>
      <c r="G3272" s="111"/>
      <c r="H3272" s="111"/>
      <c r="I3272" s="111"/>
    </row>
    <row r="3273" spans="4:9" x14ac:dyDescent="0.3">
      <c r="D3273" s="321" t="s">
        <v>2844</v>
      </c>
      <c r="E3273" s="316" t="s">
        <v>144</v>
      </c>
      <c r="F3273" s="319">
        <v>10</v>
      </c>
      <c r="G3273" s="111"/>
      <c r="H3273" s="111"/>
      <c r="I3273" s="111">
        <f t="shared" si="383"/>
        <v>0</v>
      </c>
    </row>
    <row r="3274" spans="4:9" x14ac:dyDescent="0.3">
      <c r="D3274" s="321" t="s">
        <v>2843</v>
      </c>
      <c r="E3274" s="316" t="s">
        <v>144</v>
      </c>
      <c r="F3274" s="319">
        <v>10</v>
      </c>
      <c r="G3274" s="111"/>
      <c r="H3274" s="111"/>
      <c r="I3274" s="111">
        <f t="shared" si="383"/>
        <v>0</v>
      </c>
    </row>
    <row r="3275" spans="4:9" x14ac:dyDescent="0.3">
      <c r="D3275" s="321" t="s">
        <v>2842</v>
      </c>
      <c r="E3275" s="316" t="s">
        <v>144</v>
      </c>
      <c r="F3275" s="319">
        <v>3</v>
      </c>
      <c r="G3275" s="111"/>
      <c r="H3275" s="111"/>
      <c r="I3275" s="111">
        <f t="shared" si="383"/>
        <v>0</v>
      </c>
    </row>
    <row r="3276" spans="4:9" x14ac:dyDescent="0.3">
      <c r="D3276" s="321" t="s">
        <v>2841</v>
      </c>
      <c r="E3276" s="316" t="s">
        <v>144</v>
      </c>
      <c r="F3276" s="319">
        <v>20</v>
      </c>
      <c r="G3276" s="111"/>
      <c r="H3276" s="111"/>
      <c r="I3276" s="111">
        <f t="shared" si="383"/>
        <v>0</v>
      </c>
    </row>
    <row r="3277" spans="4:9" x14ac:dyDescent="0.3">
      <c r="D3277" s="321" t="s">
        <v>2840</v>
      </c>
      <c r="E3277" s="316" t="s">
        <v>144</v>
      </c>
      <c r="F3277" s="319">
        <v>8</v>
      </c>
      <c r="G3277" s="111"/>
      <c r="H3277" s="111"/>
      <c r="I3277" s="111">
        <f t="shared" si="383"/>
        <v>0</v>
      </c>
    </row>
    <row r="3278" spans="4:9" ht="27" x14ac:dyDescent="0.3">
      <c r="D3278" s="321" t="s">
        <v>2839</v>
      </c>
      <c r="E3278" s="316"/>
      <c r="F3278" s="319" t="s">
        <v>2781</v>
      </c>
      <c r="G3278" s="111"/>
      <c r="H3278" s="111"/>
      <c r="I3278" s="111"/>
    </row>
    <row r="3279" spans="4:9" x14ac:dyDescent="0.3">
      <c r="D3279" s="321" t="s">
        <v>2838</v>
      </c>
      <c r="E3279" s="316" t="s">
        <v>144</v>
      </c>
      <c r="F3279" s="319">
        <v>1</v>
      </c>
      <c r="G3279" s="111"/>
      <c r="H3279" s="111"/>
      <c r="I3279" s="111">
        <f t="shared" si="383"/>
        <v>0</v>
      </c>
    </row>
    <row r="3280" spans="4:9" ht="27" x14ac:dyDescent="0.3">
      <c r="D3280" s="321" t="s">
        <v>2836</v>
      </c>
      <c r="E3280" s="316"/>
      <c r="F3280" s="319" t="s">
        <v>2781</v>
      </c>
      <c r="G3280" s="111"/>
      <c r="H3280" s="111"/>
      <c r="I3280" s="111"/>
    </row>
    <row r="3281" spans="4:9" x14ac:dyDescent="0.3">
      <c r="D3281" s="321" t="s">
        <v>2835</v>
      </c>
      <c r="E3281" s="316" t="s">
        <v>144</v>
      </c>
      <c r="F3281" s="319">
        <v>2</v>
      </c>
      <c r="G3281" s="111"/>
      <c r="H3281" s="111"/>
      <c r="I3281" s="111">
        <f t="shared" si="383"/>
        <v>0</v>
      </c>
    </row>
    <row r="3282" spans="4:9" x14ac:dyDescent="0.3">
      <c r="D3282" s="321" t="s">
        <v>2834</v>
      </c>
      <c r="E3282" s="316" t="s">
        <v>144</v>
      </c>
      <c r="F3282" s="319">
        <v>10</v>
      </c>
      <c r="G3282" s="111"/>
      <c r="H3282" s="111"/>
      <c r="I3282" s="111">
        <f t="shared" ref="I3282:I3291" si="384">(G3282+H3282)*F3282</f>
        <v>0</v>
      </c>
    </row>
    <row r="3283" spans="4:9" x14ac:dyDescent="0.3">
      <c r="D3283" s="321" t="s">
        <v>2833</v>
      </c>
      <c r="E3283" s="316" t="s">
        <v>144</v>
      </c>
      <c r="F3283" s="319">
        <v>2</v>
      </c>
      <c r="G3283" s="111"/>
      <c r="H3283" s="111"/>
      <c r="I3283" s="111">
        <f t="shared" si="384"/>
        <v>0</v>
      </c>
    </row>
    <row r="3284" spans="4:9" x14ac:dyDescent="0.3">
      <c r="D3284" s="321" t="s">
        <v>2832</v>
      </c>
      <c r="E3284" s="316" t="s">
        <v>144</v>
      </c>
      <c r="F3284" s="319">
        <v>10</v>
      </c>
      <c r="G3284" s="111"/>
      <c r="H3284" s="111"/>
      <c r="I3284" s="111">
        <f t="shared" si="384"/>
        <v>0</v>
      </c>
    </row>
    <row r="3285" spans="4:9" x14ac:dyDescent="0.3">
      <c r="D3285" s="321" t="s">
        <v>2831</v>
      </c>
      <c r="E3285" s="316" t="s">
        <v>144</v>
      </c>
      <c r="F3285" s="319">
        <v>4</v>
      </c>
      <c r="G3285" s="111"/>
      <c r="H3285" s="111"/>
      <c r="I3285" s="111">
        <f t="shared" si="384"/>
        <v>0</v>
      </c>
    </row>
    <row r="3286" spans="4:9" ht="27" x14ac:dyDescent="0.3">
      <c r="D3286" s="321" t="s">
        <v>2830</v>
      </c>
      <c r="E3286" s="316"/>
      <c r="F3286" s="319" t="s">
        <v>2781</v>
      </c>
      <c r="G3286" s="111"/>
      <c r="H3286" s="111"/>
      <c r="I3286" s="111"/>
    </row>
    <row r="3287" spans="4:9" x14ac:dyDescent="0.3">
      <c r="D3287" s="321" t="s">
        <v>2829</v>
      </c>
      <c r="E3287" s="316" t="s">
        <v>144</v>
      </c>
      <c r="F3287" s="319">
        <v>8</v>
      </c>
      <c r="G3287" s="111"/>
      <c r="H3287" s="111"/>
      <c r="I3287" s="111">
        <f t="shared" si="384"/>
        <v>0</v>
      </c>
    </row>
    <row r="3288" spans="4:9" x14ac:dyDescent="0.3">
      <c r="D3288" s="321" t="s">
        <v>2828</v>
      </c>
      <c r="E3288" s="316" t="s">
        <v>144</v>
      </c>
      <c r="F3288" s="319">
        <v>1</v>
      </c>
      <c r="G3288" s="111"/>
      <c r="H3288" s="111"/>
      <c r="I3288" s="111">
        <f t="shared" si="384"/>
        <v>0</v>
      </c>
    </row>
    <row r="3289" spans="4:9" x14ac:dyDescent="0.3">
      <c r="D3289" s="321" t="s">
        <v>2827</v>
      </c>
      <c r="E3289" s="316" t="s">
        <v>144</v>
      </c>
      <c r="F3289" s="319">
        <v>1</v>
      </c>
      <c r="G3289" s="111"/>
      <c r="H3289" s="111"/>
      <c r="I3289" s="111">
        <f t="shared" si="384"/>
        <v>0</v>
      </c>
    </row>
    <row r="3290" spans="4:9" x14ac:dyDescent="0.3">
      <c r="D3290" s="321" t="s">
        <v>2826</v>
      </c>
      <c r="E3290" s="316" t="s">
        <v>144</v>
      </c>
      <c r="F3290" s="319">
        <v>10</v>
      </c>
      <c r="G3290" s="111"/>
      <c r="H3290" s="111"/>
      <c r="I3290" s="111">
        <f t="shared" si="384"/>
        <v>0</v>
      </c>
    </row>
    <row r="3291" spans="4:9" x14ac:dyDescent="0.3">
      <c r="D3291" s="321" t="s">
        <v>2825</v>
      </c>
      <c r="E3291" s="316" t="s">
        <v>144</v>
      </c>
      <c r="F3291" s="319">
        <v>6</v>
      </c>
      <c r="G3291" s="111"/>
      <c r="H3291" s="111"/>
      <c r="I3291" s="111">
        <f t="shared" si="384"/>
        <v>0</v>
      </c>
    </row>
    <row r="3292" spans="4:9" ht="18" x14ac:dyDescent="0.35">
      <c r="D3292" s="147" t="s">
        <v>2824</v>
      </c>
      <c r="E3292" s="192"/>
      <c r="F3292" s="197" t="s">
        <v>2781</v>
      </c>
      <c r="G3292" s="187"/>
      <c r="H3292" s="187"/>
      <c r="I3292" s="323">
        <f>SUM(I3293:I3313)</f>
        <v>0</v>
      </c>
    </row>
    <row r="3293" spans="4:9" ht="27" x14ac:dyDescent="0.3">
      <c r="D3293" s="321" t="s">
        <v>2823</v>
      </c>
      <c r="E3293" s="316"/>
      <c r="F3293" s="319" t="s">
        <v>2781</v>
      </c>
      <c r="G3293" s="111"/>
      <c r="H3293" s="111"/>
      <c r="I3293" s="111"/>
    </row>
    <row r="3294" spans="4:9" x14ac:dyDescent="0.3">
      <c r="D3294" s="321" t="s">
        <v>2817</v>
      </c>
      <c r="E3294" s="316" t="s">
        <v>144</v>
      </c>
      <c r="F3294" s="319">
        <v>16</v>
      </c>
      <c r="G3294" s="111"/>
      <c r="H3294" s="111"/>
      <c r="I3294" s="111">
        <f t="shared" ref="I3294:I3328" si="385">(G3294+H3294)*F3294</f>
        <v>0</v>
      </c>
    </row>
    <row r="3295" spans="4:9" x14ac:dyDescent="0.3">
      <c r="D3295" s="321" t="s">
        <v>2806</v>
      </c>
      <c r="E3295" s="316" t="s">
        <v>144</v>
      </c>
      <c r="F3295" s="319">
        <v>5</v>
      </c>
      <c r="G3295" s="111"/>
      <c r="H3295" s="111"/>
      <c r="I3295" s="111">
        <f t="shared" si="385"/>
        <v>0</v>
      </c>
    </row>
    <row r="3296" spans="4:9" x14ac:dyDescent="0.3">
      <c r="D3296" s="321" t="s">
        <v>2822</v>
      </c>
      <c r="E3296" s="316" t="s">
        <v>144</v>
      </c>
      <c r="F3296" s="319">
        <v>1</v>
      </c>
      <c r="G3296" s="111"/>
      <c r="H3296" s="111"/>
      <c r="I3296" s="111">
        <f t="shared" si="385"/>
        <v>0</v>
      </c>
    </row>
    <row r="3297" spans="4:9" x14ac:dyDescent="0.3">
      <c r="D3297" s="321" t="s">
        <v>2818</v>
      </c>
      <c r="E3297" s="316"/>
      <c r="F3297" s="319" t="s">
        <v>2781</v>
      </c>
      <c r="G3297" s="111"/>
      <c r="H3297" s="111"/>
      <c r="I3297" s="111"/>
    </row>
    <row r="3298" spans="4:9" x14ac:dyDescent="0.3">
      <c r="D3298" s="321" t="s">
        <v>2817</v>
      </c>
      <c r="E3298" s="316" t="s">
        <v>2787</v>
      </c>
      <c r="F3298" s="319">
        <v>2</v>
      </c>
      <c r="G3298" s="111"/>
      <c r="H3298" s="111"/>
      <c r="I3298" s="111">
        <f t="shared" si="385"/>
        <v>0</v>
      </c>
    </row>
    <row r="3299" spans="4:9" x14ac:dyDescent="0.3">
      <c r="D3299" s="321" t="s">
        <v>2814</v>
      </c>
      <c r="E3299" s="316" t="s">
        <v>2787</v>
      </c>
      <c r="F3299" s="319">
        <v>1</v>
      </c>
      <c r="G3299" s="111"/>
      <c r="H3299" s="111"/>
      <c r="I3299" s="111">
        <f t="shared" si="385"/>
        <v>0</v>
      </c>
    </row>
    <row r="3300" spans="4:9" x14ac:dyDescent="0.3">
      <c r="D3300" s="321" t="s">
        <v>2813</v>
      </c>
      <c r="E3300" s="316"/>
      <c r="F3300" s="319" t="s">
        <v>2781</v>
      </c>
      <c r="G3300" s="111"/>
      <c r="H3300" s="111"/>
      <c r="I3300" s="111"/>
    </row>
    <row r="3301" spans="4:9" x14ac:dyDescent="0.3">
      <c r="D3301" s="321" t="s">
        <v>2807</v>
      </c>
      <c r="E3301" s="316" t="s">
        <v>2787</v>
      </c>
      <c r="F3301" s="319">
        <v>1</v>
      </c>
      <c r="G3301" s="111"/>
      <c r="H3301" s="111"/>
      <c r="I3301" s="111">
        <f t="shared" si="385"/>
        <v>0</v>
      </c>
    </row>
    <row r="3302" spans="4:9" x14ac:dyDescent="0.3">
      <c r="D3302" s="321" t="s">
        <v>2812</v>
      </c>
      <c r="E3302" s="316"/>
      <c r="F3302" s="319" t="s">
        <v>2781</v>
      </c>
      <c r="G3302" s="111"/>
      <c r="H3302" s="111"/>
      <c r="I3302" s="111"/>
    </row>
    <row r="3303" spans="4:9" x14ac:dyDescent="0.3">
      <c r="D3303" s="321" t="s">
        <v>2811</v>
      </c>
      <c r="E3303" s="316" t="s">
        <v>2787</v>
      </c>
      <c r="F3303" s="319">
        <v>1</v>
      </c>
      <c r="G3303" s="111"/>
      <c r="H3303" s="111"/>
      <c r="I3303" s="111">
        <f t="shared" si="385"/>
        <v>0</v>
      </c>
    </row>
    <row r="3304" spans="4:9" x14ac:dyDescent="0.3">
      <c r="D3304" s="321" t="s">
        <v>2810</v>
      </c>
      <c r="E3304" s="316"/>
      <c r="F3304" s="319" t="s">
        <v>2781</v>
      </c>
      <c r="G3304" s="111"/>
      <c r="H3304" s="111"/>
      <c r="I3304" s="111"/>
    </row>
    <row r="3305" spans="4:9" x14ac:dyDescent="0.3">
      <c r="D3305" s="321" t="s">
        <v>2807</v>
      </c>
      <c r="E3305" s="316" t="s">
        <v>2787</v>
      </c>
      <c r="F3305" s="319">
        <v>1</v>
      </c>
      <c r="G3305" s="111"/>
      <c r="H3305" s="111"/>
      <c r="I3305" s="111">
        <f t="shared" si="385"/>
        <v>0</v>
      </c>
    </row>
    <row r="3306" spans="4:9" ht="27" x14ac:dyDescent="0.3">
      <c r="D3306" s="321" t="s">
        <v>2805</v>
      </c>
      <c r="E3306" s="316"/>
      <c r="F3306" s="319" t="s">
        <v>2781</v>
      </c>
      <c r="G3306" s="111"/>
      <c r="H3306" s="111"/>
      <c r="I3306" s="111"/>
    </row>
    <row r="3307" spans="4:9" ht="27" x14ac:dyDescent="0.3">
      <c r="D3307" s="321" t="s">
        <v>2804</v>
      </c>
      <c r="E3307" s="316"/>
      <c r="F3307" s="319" t="s">
        <v>2781</v>
      </c>
      <c r="G3307" s="111"/>
      <c r="H3307" s="111"/>
      <c r="I3307" s="111"/>
    </row>
    <row r="3308" spans="4:9" x14ac:dyDescent="0.3">
      <c r="D3308" s="321" t="s">
        <v>2803</v>
      </c>
      <c r="E3308" s="316" t="s">
        <v>2797</v>
      </c>
      <c r="F3308" s="319">
        <v>1</v>
      </c>
      <c r="G3308" s="111"/>
      <c r="H3308" s="111"/>
      <c r="I3308" s="111">
        <f t="shared" si="385"/>
        <v>0</v>
      </c>
    </row>
    <row r="3309" spans="4:9" ht="27" x14ac:dyDescent="0.3">
      <c r="D3309" s="321" t="s">
        <v>2802</v>
      </c>
      <c r="E3309" s="316"/>
      <c r="F3309" s="319" t="s">
        <v>2781</v>
      </c>
      <c r="G3309" s="111"/>
      <c r="H3309" s="111"/>
      <c r="I3309" s="111"/>
    </row>
    <row r="3310" spans="4:9" x14ac:dyDescent="0.3">
      <c r="D3310" s="321" t="s">
        <v>2801</v>
      </c>
      <c r="E3310" s="316" t="s">
        <v>144</v>
      </c>
      <c r="F3310" s="319">
        <v>16</v>
      </c>
      <c r="G3310" s="111"/>
      <c r="H3310" s="111"/>
      <c r="I3310" s="111">
        <f t="shared" si="385"/>
        <v>0</v>
      </c>
    </row>
    <row r="3311" spans="4:9" x14ac:dyDescent="0.3">
      <c r="D3311" s="321" t="s">
        <v>2800</v>
      </c>
      <c r="E3311" s="316" t="s">
        <v>144</v>
      </c>
      <c r="F3311" s="319">
        <v>5</v>
      </c>
      <c r="G3311" s="111"/>
      <c r="H3311" s="111"/>
      <c r="I3311" s="111">
        <f t="shared" si="385"/>
        <v>0</v>
      </c>
    </row>
    <row r="3312" spans="4:9" ht="27" x14ac:dyDescent="0.3">
      <c r="D3312" s="321" t="s">
        <v>2799</v>
      </c>
      <c r="E3312" s="316" t="s">
        <v>2787</v>
      </c>
      <c r="F3312" s="319">
        <v>1</v>
      </c>
      <c r="G3312" s="111"/>
      <c r="H3312" s="111"/>
      <c r="I3312" s="111">
        <f t="shared" si="385"/>
        <v>0</v>
      </c>
    </row>
    <row r="3313" spans="4:9" x14ac:dyDescent="0.3">
      <c r="D3313" s="321" t="s">
        <v>2798</v>
      </c>
      <c r="E3313" s="316" t="s">
        <v>2787</v>
      </c>
      <c r="F3313" s="319">
        <v>1</v>
      </c>
      <c r="G3313" s="111"/>
      <c r="H3313" s="111"/>
      <c r="I3313" s="111">
        <f t="shared" si="385"/>
        <v>0</v>
      </c>
    </row>
    <row r="3314" spans="4:9" ht="18" x14ac:dyDescent="0.35">
      <c r="D3314" s="147" t="s">
        <v>3279</v>
      </c>
      <c r="E3314" s="192"/>
      <c r="F3314" s="195" t="s">
        <v>2781</v>
      </c>
      <c r="G3314" s="188"/>
      <c r="H3314" s="187"/>
      <c r="I3314" s="323">
        <f>SUM(I3315:I3328)</f>
        <v>0</v>
      </c>
    </row>
    <row r="3315" spans="4:9" ht="27" x14ac:dyDescent="0.3">
      <c r="D3315" s="321" t="s">
        <v>2796</v>
      </c>
      <c r="E3315" s="316" t="s">
        <v>2205</v>
      </c>
      <c r="F3315" s="319">
        <v>1</v>
      </c>
      <c r="G3315" s="111"/>
      <c r="H3315" s="111"/>
      <c r="I3315" s="111">
        <f t="shared" si="385"/>
        <v>0</v>
      </c>
    </row>
    <row r="3316" spans="4:9" x14ac:dyDescent="0.3">
      <c r="D3316" s="321" t="s">
        <v>2795</v>
      </c>
      <c r="E3316" s="316" t="s">
        <v>2205</v>
      </c>
      <c r="F3316" s="319">
        <v>1</v>
      </c>
      <c r="G3316" s="111"/>
      <c r="H3316" s="111"/>
      <c r="I3316" s="111">
        <f t="shared" si="385"/>
        <v>0</v>
      </c>
    </row>
    <row r="3317" spans="4:9" x14ac:dyDescent="0.3">
      <c r="D3317" s="321" t="s">
        <v>2794</v>
      </c>
      <c r="E3317" s="316" t="s">
        <v>2205</v>
      </c>
      <c r="F3317" s="319">
        <v>1</v>
      </c>
      <c r="G3317" s="111"/>
      <c r="H3317" s="111"/>
      <c r="I3317" s="111">
        <f t="shared" si="385"/>
        <v>0</v>
      </c>
    </row>
    <row r="3318" spans="4:9" x14ac:dyDescent="0.3">
      <c r="D3318" s="321" t="s">
        <v>2793</v>
      </c>
      <c r="E3318" s="316" t="s">
        <v>2205</v>
      </c>
      <c r="F3318" s="319">
        <v>1</v>
      </c>
      <c r="G3318" s="111"/>
      <c r="H3318" s="111"/>
      <c r="I3318" s="111">
        <f t="shared" si="385"/>
        <v>0</v>
      </c>
    </row>
    <row r="3319" spans="4:9" x14ac:dyDescent="0.3">
      <c r="D3319" s="321" t="s">
        <v>2792</v>
      </c>
      <c r="E3319" s="316" t="s">
        <v>2205</v>
      </c>
      <c r="F3319" s="319">
        <v>1</v>
      </c>
      <c r="G3319" s="111"/>
      <c r="H3319" s="111"/>
      <c r="I3319" s="111">
        <f t="shared" si="385"/>
        <v>0</v>
      </c>
    </row>
    <row r="3320" spans="4:9" x14ac:dyDescent="0.3">
      <c r="D3320" s="321" t="s">
        <v>2791</v>
      </c>
      <c r="E3320" s="316" t="s">
        <v>2205</v>
      </c>
      <c r="F3320" s="319">
        <v>1</v>
      </c>
      <c r="G3320" s="111"/>
      <c r="H3320" s="111"/>
      <c r="I3320" s="111">
        <f t="shared" si="385"/>
        <v>0</v>
      </c>
    </row>
    <row r="3321" spans="4:9" x14ac:dyDescent="0.3">
      <c r="D3321" s="321" t="s">
        <v>2790</v>
      </c>
      <c r="E3321" s="316" t="s">
        <v>2205</v>
      </c>
      <c r="F3321" s="319">
        <v>1</v>
      </c>
      <c r="G3321" s="111"/>
      <c r="H3321" s="111"/>
      <c r="I3321" s="111">
        <f t="shared" si="385"/>
        <v>0</v>
      </c>
    </row>
    <row r="3322" spans="4:9" ht="27" x14ac:dyDescent="0.3">
      <c r="D3322" s="321" t="s">
        <v>2789</v>
      </c>
      <c r="E3322" s="316" t="s">
        <v>2787</v>
      </c>
      <c r="F3322" s="319">
        <v>3</v>
      </c>
      <c r="G3322" s="111"/>
      <c r="H3322" s="111"/>
      <c r="I3322" s="111">
        <f t="shared" si="385"/>
        <v>0</v>
      </c>
    </row>
    <row r="3323" spans="4:9" x14ac:dyDescent="0.3">
      <c r="D3323" s="321" t="s">
        <v>2788</v>
      </c>
      <c r="E3323" s="316" t="s">
        <v>2787</v>
      </c>
      <c r="F3323" s="319">
        <v>25</v>
      </c>
      <c r="G3323" s="111"/>
      <c r="H3323" s="111"/>
      <c r="I3323" s="111">
        <f t="shared" si="385"/>
        <v>0</v>
      </c>
    </row>
    <row r="3324" spans="4:9" x14ac:dyDescent="0.3">
      <c r="D3324" s="321" t="s">
        <v>2786</v>
      </c>
      <c r="E3324" s="316" t="s">
        <v>2205</v>
      </c>
      <c r="F3324" s="319">
        <v>1</v>
      </c>
      <c r="G3324" s="111"/>
      <c r="H3324" s="111"/>
      <c r="I3324" s="111">
        <f t="shared" si="385"/>
        <v>0</v>
      </c>
    </row>
    <row r="3325" spans="4:9" x14ac:dyDescent="0.3">
      <c r="D3325" s="321" t="s">
        <v>2785</v>
      </c>
      <c r="E3325" s="316" t="s">
        <v>2205</v>
      </c>
      <c r="F3325" s="319">
        <v>1</v>
      </c>
      <c r="G3325" s="111"/>
      <c r="H3325" s="111"/>
      <c r="I3325" s="111">
        <f t="shared" si="385"/>
        <v>0</v>
      </c>
    </row>
    <row r="3326" spans="4:9" x14ac:dyDescent="0.3">
      <c r="D3326" s="321" t="s">
        <v>2784</v>
      </c>
      <c r="E3326" s="316" t="s">
        <v>2205</v>
      </c>
      <c r="F3326" s="319">
        <v>1</v>
      </c>
      <c r="G3326" s="111"/>
      <c r="H3326" s="111"/>
      <c r="I3326" s="111">
        <f t="shared" si="385"/>
        <v>0</v>
      </c>
    </row>
    <row r="3327" spans="4:9" x14ac:dyDescent="0.3">
      <c r="D3327" s="321" t="s">
        <v>2783</v>
      </c>
      <c r="E3327" s="316" t="s">
        <v>2205</v>
      </c>
      <c r="F3327" s="319">
        <v>1</v>
      </c>
      <c r="G3327" s="111"/>
      <c r="H3327" s="111"/>
      <c r="I3327" s="111">
        <f t="shared" si="385"/>
        <v>0</v>
      </c>
    </row>
    <row r="3328" spans="4:9" x14ac:dyDescent="0.3">
      <c r="D3328" s="321" t="s">
        <v>2782</v>
      </c>
      <c r="E3328" s="316" t="s">
        <v>2205</v>
      </c>
      <c r="F3328" s="319">
        <v>1</v>
      </c>
      <c r="G3328" s="111"/>
      <c r="H3328" s="111"/>
      <c r="I3328" s="111">
        <f t="shared" si="385"/>
        <v>0</v>
      </c>
    </row>
    <row r="3329" spans="1:9" ht="18" x14ac:dyDescent="0.3">
      <c r="A3329" s="152" t="s">
        <v>3280</v>
      </c>
      <c r="B3329" s="290"/>
      <c r="C3329" s="290"/>
      <c r="D3329" s="290"/>
      <c r="E3329" s="290"/>
      <c r="F3329" s="290"/>
      <c r="G3329" s="290"/>
      <c r="I3329" s="297">
        <f>I3330+I3381</f>
        <v>0</v>
      </c>
    </row>
    <row r="3330" spans="1:9" s="290" customFormat="1" ht="18" x14ac:dyDescent="0.35">
      <c r="A3330" s="152"/>
      <c r="D3330" s="147" t="s">
        <v>3281</v>
      </c>
      <c r="I3330" s="323">
        <f>SUM(I3331:I3360)</f>
        <v>0</v>
      </c>
    </row>
    <row r="3331" spans="1:9" x14ac:dyDescent="0.3">
      <c r="B3331" s="296"/>
      <c r="C3331" s="325"/>
      <c r="D3331" s="321" t="s">
        <v>2937</v>
      </c>
      <c r="E3331" s="316" t="s">
        <v>2787</v>
      </c>
      <c r="F3331" s="319">
        <v>1</v>
      </c>
      <c r="G3331" s="111"/>
      <c r="H3331" s="111"/>
      <c r="I3331" s="111">
        <f t="shared" ref="I3331:I3347" si="386">(G3331+H3331)*F3331</f>
        <v>0</v>
      </c>
    </row>
    <row r="3332" spans="1:9" x14ac:dyDescent="0.3">
      <c r="B3332" s="296"/>
      <c r="C3332" s="325"/>
      <c r="D3332" s="321" t="s">
        <v>2938</v>
      </c>
      <c r="E3332" s="316" t="s">
        <v>2787</v>
      </c>
      <c r="F3332" s="319">
        <v>1</v>
      </c>
      <c r="G3332" s="111"/>
      <c r="H3332" s="111"/>
      <c r="I3332" s="111">
        <f t="shared" si="386"/>
        <v>0</v>
      </c>
    </row>
    <row r="3333" spans="1:9" x14ac:dyDescent="0.3">
      <c r="B3333" s="296"/>
      <c r="C3333" s="325"/>
      <c r="D3333" s="321" t="s">
        <v>2939</v>
      </c>
      <c r="E3333" s="316" t="s">
        <v>2787</v>
      </c>
      <c r="F3333" s="319">
        <v>1</v>
      </c>
      <c r="G3333" s="111"/>
      <c r="H3333" s="111"/>
      <c r="I3333" s="111">
        <f t="shared" si="386"/>
        <v>0</v>
      </c>
    </row>
    <row r="3334" spans="1:9" x14ac:dyDescent="0.3">
      <c r="B3334" s="296"/>
      <c r="C3334" s="325"/>
      <c r="D3334" s="321" t="s">
        <v>2940</v>
      </c>
      <c r="E3334" s="316" t="s">
        <v>2787</v>
      </c>
      <c r="F3334" s="319">
        <v>1</v>
      </c>
      <c r="G3334" s="111"/>
      <c r="H3334" s="111"/>
      <c r="I3334" s="111">
        <f t="shared" si="386"/>
        <v>0</v>
      </c>
    </row>
    <row r="3335" spans="1:9" ht="54" x14ac:dyDescent="0.3">
      <c r="B3335" s="296"/>
      <c r="C3335" s="325"/>
      <c r="D3335" s="321" t="s">
        <v>2941</v>
      </c>
      <c r="E3335" s="316"/>
      <c r="F3335" s="319"/>
      <c r="G3335" s="111"/>
      <c r="H3335" s="111"/>
      <c r="I3335" s="111"/>
    </row>
    <row r="3336" spans="1:9" x14ac:dyDescent="0.3">
      <c r="B3336" s="296"/>
      <c r="C3336" s="325"/>
      <c r="D3336" s="321" t="s">
        <v>2942</v>
      </c>
      <c r="E3336" s="316" t="s">
        <v>2787</v>
      </c>
      <c r="F3336" s="319">
        <v>1</v>
      </c>
      <c r="G3336" s="111"/>
      <c r="H3336" s="111"/>
      <c r="I3336" s="111">
        <f t="shared" si="386"/>
        <v>0</v>
      </c>
    </row>
    <row r="3337" spans="1:9" x14ac:dyDescent="0.3">
      <c r="B3337" s="296"/>
      <c r="C3337" s="325"/>
      <c r="D3337" s="321" t="s">
        <v>2943</v>
      </c>
      <c r="E3337" s="316" t="s">
        <v>2787</v>
      </c>
      <c r="F3337" s="319">
        <v>3</v>
      </c>
      <c r="G3337" s="111"/>
      <c r="H3337" s="111"/>
      <c r="I3337" s="111">
        <f t="shared" si="386"/>
        <v>0</v>
      </c>
    </row>
    <row r="3338" spans="1:9" x14ac:dyDescent="0.3">
      <c r="B3338" s="296"/>
      <c r="C3338" s="325"/>
      <c r="D3338" s="321" t="s">
        <v>2944</v>
      </c>
      <c r="E3338" s="316" t="s">
        <v>2787</v>
      </c>
      <c r="F3338" s="319">
        <v>1</v>
      </c>
      <c r="G3338" s="111"/>
      <c r="H3338" s="111"/>
      <c r="I3338" s="111">
        <f t="shared" si="386"/>
        <v>0</v>
      </c>
    </row>
    <row r="3339" spans="1:9" x14ac:dyDescent="0.3">
      <c r="B3339" s="296"/>
      <c r="C3339" s="325"/>
      <c r="D3339" s="321" t="s">
        <v>2945</v>
      </c>
      <c r="E3339" s="316" t="s">
        <v>2787</v>
      </c>
      <c r="F3339" s="319">
        <v>51</v>
      </c>
      <c r="G3339" s="111"/>
      <c r="H3339" s="111"/>
      <c r="I3339" s="111">
        <f t="shared" si="386"/>
        <v>0</v>
      </c>
    </row>
    <row r="3340" spans="1:9" x14ac:dyDescent="0.3">
      <c r="B3340" s="296"/>
      <c r="C3340" s="321" t="s">
        <v>2946</v>
      </c>
      <c r="D3340" s="321" t="s">
        <v>2947</v>
      </c>
      <c r="E3340" s="316" t="s">
        <v>2787</v>
      </c>
      <c r="F3340" s="319">
        <v>1</v>
      </c>
      <c r="G3340" s="111"/>
      <c r="H3340" s="111"/>
      <c r="I3340" s="111">
        <f t="shared" si="386"/>
        <v>0</v>
      </c>
    </row>
    <row r="3341" spans="1:9" ht="40.5" x14ac:dyDescent="0.3">
      <c r="B3341" s="296"/>
      <c r="C3341" s="321" t="s">
        <v>2948</v>
      </c>
      <c r="D3341" s="321" t="s">
        <v>2949</v>
      </c>
      <c r="E3341" s="316" t="s">
        <v>2787</v>
      </c>
      <c r="F3341" s="319">
        <v>5</v>
      </c>
      <c r="G3341" s="111"/>
      <c r="H3341" s="111"/>
      <c r="I3341" s="111">
        <f t="shared" si="386"/>
        <v>0</v>
      </c>
    </row>
    <row r="3342" spans="1:9" x14ac:dyDescent="0.3">
      <c r="B3342" s="296"/>
      <c r="C3342" s="321"/>
      <c r="D3342" s="321" t="s">
        <v>2950</v>
      </c>
      <c r="E3342" s="316"/>
      <c r="F3342" s="319"/>
      <c r="G3342" s="111"/>
      <c r="H3342" s="111"/>
      <c r="I3342" s="111"/>
    </row>
    <row r="3343" spans="1:9" x14ac:dyDescent="0.3">
      <c r="B3343" s="296"/>
      <c r="C3343" s="321"/>
      <c r="D3343" s="321" t="s">
        <v>2951</v>
      </c>
      <c r="E3343" s="316"/>
      <c r="F3343" s="319"/>
      <c r="G3343" s="111"/>
      <c r="H3343" s="111"/>
      <c r="I3343" s="111"/>
    </row>
    <row r="3344" spans="1:9" x14ac:dyDescent="0.3">
      <c r="B3344" s="296"/>
      <c r="C3344" s="321" t="s">
        <v>2952</v>
      </c>
      <c r="D3344" s="321" t="s">
        <v>2953</v>
      </c>
      <c r="E3344" s="316" t="s">
        <v>2787</v>
      </c>
      <c r="F3344" s="319">
        <v>1</v>
      </c>
      <c r="G3344" s="111"/>
      <c r="H3344" s="111"/>
      <c r="I3344" s="111">
        <f t="shared" si="386"/>
        <v>0</v>
      </c>
    </row>
    <row r="3345" spans="2:9" x14ac:dyDescent="0.3">
      <c r="B3345" s="296"/>
      <c r="C3345" s="321" t="s">
        <v>2954</v>
      </c>
      <c r="D3345" s="321" t="s">
        <v>2955</v>
      </c>
      <c r="E3345" s="316" t="s">
        <v>2787</v>
      </c>
      <c r="F3345" s="319">
        <v>1</v>
      </c>
      <c r="G3345" s="111"/>
      <c r="H3345" s="111"/>
      <c r="I3345" s="111">
        <f t="shared" si="386"/>
        <v>0</v>
      </c>
    </row>
    <row r="3346" spans="2:9" x14ac:dyDescent="0.3">
      <c r="B3346" s="296"/>
      <c r="C3346" s="321"/>
      <c r="D3346" s="321" t="s">
        <v>2956</v>
      </c>
      <c r="E3346" s="316"/>
      <c r="F3346" s="319"/>
      <c r="G3346" s="111"/>
      <c r="H3346" s="111"/>
      <c r="I3346" s="111"/>
    </row>
    <row r="3347" spans="2:9" x14ac:dyDescent="0.3">
      <c r="B3347" s="296"/>
      <c r="C3347" s="321" t="s">
        <v>2957</v>
      </c>
      <c r="D3347" s="321" t="s">
        <v>2958</v>
      </c>
      <c r="E3347" s="316" t="s">
        <v>2787</v>
      </c>
      <c r="F3347" s="319">
        <v>1</v>
      </c>
      <c r="G3347" s="111"/>
      <c r="H3347" s="111"/>
      <c r="I3347" s="111">
        <f t="shared" si="386"/>
        <v>0</v>
      </c>
    </row>
    <row r="3348" spans="2:9" x14ac:dyDescent="0.3">
      <c r="B3348" s="296"/>
      <c r="C3348" s="321"/>
      <c r="D3348" s="321" t="s">
        <v>2959</v>
      </c>
      <c r="E3348" s="316"/>
      <c r="F3348" s="319"/>
      <c r="G3348" s="111"/>
      <c r="H3348" s="111"/>
      <c r="I3348" s="111"/>
    </row>
    <row r="3349" spans="2:9" x14ac:dyDescent="0.3">
      <c r="B3349" s="296"/>
      <c r="C3349" s="321"/>
      <c r="D3349" s="321" t="s">
        <v>2960</v>
      </c>
      <c r="E3349" s="316"/>
      <c r="F3349" s="319"/>
      <c r="G3349" s="111"/>
      <c r="H3349" s="111"/>
      <c r="I3349" s="111"/>
    </row>
    <row r="3350" spans="2:9" ht="27" x14ac:dyDescent="0.3">
      <c r="B3350" s="296"/>
      <c r="C3350" s="321" t="s">
        <v>2961</v>
      </c>
      <c r="D3350" s="321" t="s">
        <v>2962</v>
      </c>
      <c r="E3350" s="316" t="s">
        <v>2787</v>
      </c>
      <c r="F3350" s="319">
        <v>1</v>
      </c>
      <c r="G3350" s="111"/>
      <c r="H3350" s="111"/>
      <c r="I3350" s="111">
        <f t="shared" ref="I3350:I3352" si="387">(G3350+H3350)*F3350</f>
        <v>0</v>
      </c>
    </row>
    <row r="3351" spans="2:9" x14ac:dyDescent="0.3">
      <c r="B3351" s="296"/>
      <c r="C3351" s="321"/>
      <c r="D3351" s="321" t="s">
        <v>2963</v>
      </c>
      <c r="E3351" s="316"/>
      <c r="F3351" s="319"/>
      <c r="G3351" s="111"/>
      <c r="H3351" s="111"/>
      <c r="I3351" s="111"/>
    </row>
    <row r="3352" spans="2:9" x14ac:dyDescent="0.3">
      <c r="B3352" s="296"/>
      <c r="C3352" s="321" t="s">
        <v>2964</v>
      </c>
      <c r="D3352" s="321" t="s">
        <v>2965</v>
      </c>
      <c r="E3352" s="316" t="s">
        <v>2787</v>
      </c>
      <c r="F3352" s="319">
        <v>1</v>
      </c>
      <c r="G3352" s="111"/>
      <c r="H3352" s="111"/>
      <c r="I3352" s="111">
        <f t="shared" si="387"/>
        <v>0</v>
      </c>
    </row>
    <row r="3353" spans="2:9" x14ac:dyDescent="0.3">
      <c r="B3353" s="296"/>
      <c r="C3353" s="321"/>
      <c r="D3353" s="321" t="s">
        <v>2966</v>
      </c>
      <c r="E3353" s="316"/>
      <c r="F3353" s="319"/>
      <c r="G3353" s="111"/>
      <c r="H3353" s="111"/>
      <c r="I3353" s="111"/>
    </row>
    <row r="3354" spans="2:9" x14ac:dyDescent="0.3">
      <c r="B3354" s="296"/>
      <c r="C3354" s="321" t="s">
        <v>2967</v>
      </c>
      <c r="D3354" s="321" t="s">
        <v>2968</v>
      </c>
      <c r="E3354" s="316" t="s">
        <v>2787</v>
      </c>
      <c r="F3354" s="319">
        <v>2</v>
      </c>
      <c r="G3354" s="111"/>
      <c r="H3354" s="111"/>
      <c r="I3354" s="111">
        <f t="shared" ref="I3354" si="388">(G3354+H3354)*F3354</f>
        <v>0</v>
      </c>
    </row>
    <row r="3355" spans="2:9" x14ac:dyDescent="0.3">
      <c r="B3355" s="296"/>
      <c r="C3355" s="321" t="s">
        <v>2969</v>
      </c>
      <c r="D3355" s="321" t="s">
        <v>2970</v>
      </c>
      <c r="E3355" s="316" t="s">
        <v>2787</v>
      </c>
      <c r="F3355" s="319">
        <v>1</v>
      </c>
      <c r="G3355" s="111"/>
      <c r="H3355" s="111"/>
      <c r="I3355" s="111">
        <f t="shared" ref="I3355" si="389">(G3355+H3355)*F3355</f>
        <v>0</v>
      </c>
    </row>
    <row r="3356" spans="2:9" x14ac:dyDescent="0.3">
      <c r="B3356" s="296"/>
      <c r="C3356" s="321" t="s">
        <v>2971</v>
      </c>
      <c r="D3356" s="321" t="s">
        <v>2972</v>
      </c>
      <c r="E3356" s="316" t="s">
        <v>2787</v>
      </c>
      <c r="F3356" s="319">
        <v>1</v>
      </c>
      <c r="G3356" s="111"/>
      <c r="H3356" s="111"/>
      <c r="I3356" s="111">
        <f t="shared" ref="I3356" si="390">(G3356+H3356)*F3356</f>
        <v>0</v>
      </c>
    </row>
    <row r="3357" spans="2:9" x14ac:dyDescent="0.3">
      <c r="B3357" s="296"/>
      <c r="C3357" s="321"/>
      <c r="D3357" s="321" t="s">
        <v>2973</v>
      </c>
      <c r="E3357" s="316"/>
      <c r="F3357" s="319"/>
      <c r="G3357" s="111"/>
      <c r="H3357" s="111"/>
      <c r="I3357" s="111"/>
    </row>
    <row r="3358" spans="2:9" x14ac:dyDescent="0.3">
      <c r="B3358" s="296"/>
      <c r="C3358" s="321" t="s">
        <v>2974</v>
      </c>
      <c r="D3358" s="321" t="s">
        <v>2975</v>
      </c>
      <c r="E3358" s="316" t="s">
        <v>2787</v>
      </c>
      <c r="F3358" s="319">
        <v>1</v>
      </c>
      <c r="G3358" s="111"/>
      <c r="H3358" s="111"/>
      <c r="I3358" s="111">
        <f t="shared" ref="I3358" si="391">(G3358+H3358)*F3358</f>
        <v>0</v>
      </c>
    </row>
    <row r="3359" spans="2:9" x14ac:dyDescent="0.3">
      <c r="B3359" s="296"/>
      <c r="C3359" s="321" t="s">
        <v>2976</v>
      </c>
      <c r="D3359" s="321" t="s">
        <v>2977</v>
      </c>
      <c r="E3359" s="316" t="s">
        <v>2787</v>
      </c>
      <c r="F3359" s="319">
        <v>1</v>
      </c>
      <c r="G3359" s="111"/>
      <c r="H3359" s="111"/>
      <c r="I3359" s="111">
        <f t="shared" ref="I3359" si="392">(G3359+H3359)*F3359</f>
        <v>0</v>
      </c>
    </row>
    <row r="3360" spans="2:9" x14ac:dyDescent="0.3">
      <c r="B3360" s="296"/>
      <c r="C3360" s="321" t="s">
        <v>2978</v>
      </c>
      <c r="D3360" s="321" t="s">
        <v>2979</v>
      </c>
      <c r="E3360" s="316" t="s">
        <v>2787</v>
      </c>
      <c r="F3360" s="319">
        <v>1</v>
      </c>
      <c r="G3360" s="111"/>
      <c r="H3360" s="111"/>
      <c r="I3360" s="111">
        <f t="shared" ref="I3360" si="393">(G3360+H3360)*F3360</f>
        <v>0</v>
      </c>
    </row>
    <row r="3361" spans="2:9" x14ac:dyDescent="0.3">
      <c r="B3361" s="296"/>
      <c r="C3361" s="321"/>
      <c r="D3361" s="321" t="s">
        <v>2980</v>
      </c>
      <c r="E3361" s="316"/>
      <c r="F3361" s="319"/>
      <c r="G3361" s="111"/>
      <c r="H3361" s="111"/>
      <c r="I3361" s="111"/>
    </row>
    <row r="3362" spans="2:9" x14ac:dyDescent="0.3">
      <c r="B3362" s="296"/>
      <c r="C3362" s="321"/>
      <c r="D3362" s="321" t="s">
        <v>2981</v>
      </c>
      <c r="E3362" s="316"/>
      <c r="F3362" s="319"/>
      <c r="G3362" s="111"/>
      <c r="H3362" s="111"/>
      <c r="I3362" s="111"/>
    </row>
    <row r="3363" spans="2:9" x14ac:dyDescent="0.3">
      <c r="B3363" s="296"/>
      <c r="C3363" s="321"/>
      <c r="D3363" s="321" t="s">
        <v>2982</v>
      </c>
      <c r="E3363" s="316" t="s">
        <v>2787</v>
      </c>
      <c r="F3363" s="319">
        <v>6</v>
      </c>
      <c r="G3363" s="111"/>
      <c r="H3363" s="111"/>
      <c r="I3363" s="111"/>
    </row>
    <row r="3364" spans="2:9" x14ac:dyDescent="0.3">
      <c r="B3364" s="296"/>
      <c r="C3364" s="321"/>
      <c r="D3364" s="321" t="s">
        <v>2983</v>
      </c>
      <c r="E3364" s="316" t="s">
        <v>2787</v>
      </c>
      <c r="F3364" s="319">
        <v>6</v>
      </c>
      <c r="G3364" s="111"/>
      <c r="H3364" s="111"/>
      <c r="I3364" s="111"/>
    </row>
    <row r="3365" spans="2:9" x14ac:dyDescent="0.3">
      <c r="B3365" s="296"/>
      <c r="C3365" s="321"/>
      <c r="D3365" s="321" t="s">
        <v>2984</v>
      </c>
      <c r="E3365" s="316" t="s">
        <v>2787</v>
      </c>
      <c r="F3365" s="319">
        <v>2</v>
      </c>
      <c r="G3365" s="111"/>
      <c r="H3365" s="111"/>
      <c r="I3365" s="111"/>
    </row>
    <row r="3366" spans="2:9" x14ac:dyDescent="0.3">
      <c r="B3366" s="296"/>
      <c r="C3366" s="321"/>
      <c r="D3366" s="321" t="s">
        <v>2985</v>
      </c>
      <c r="E3366" s="316" t="s">
        <v>2787</v>
      </c>
      <c r="F3366" s="319">
        <v>6</v>
      </c>
      <c r="G3366" s="111"/>
      <c r="H3366" s="111"/>
      <c r="I3366" s="111"/>
    </row>
    <row r="3367" spans="2:9" x14ac:dyDescent="0.3">
      <c r="B3367" s="296"/>
      <c r="C3367" s="321"/>
      <c r="D3367" s="321" t="s">
        <v>2986</v>
      </c>
      <c r="E3367" s="316" t="s">
        <v>2787</v>
      </c>
      <c r="F3367" s="319">
        <v>1</v>
      </c>
      <c r="G3367" s="111"/>
      <c r="H3367" s="111"/>
      <c r="I3367" s="111"/>
    </row>
    <row r="3368" spans="2:9" x14ac:dyDescent="0.3">
      <c r="B3368" s="296"/>
      <c r="C3368" s="321"/>
      <c r="D3368" s="321" t="s">
        <v>2987</v>
      </c>
      <c r="E3368" s="316" t="s">
        <v>2787</v>
      </c>
      <c r="F3368" s="319">
        <v>1</v>
      </c>
      <c r="G3368" s="111"/>
      <c r="H3368" s="111"/>
      <c r="I3368" s="111"/>
    </row>
    <row r="3369" spans="2:9" x14ac:dyDescent="0.3">
      <c r="B3369" s="296"/>
      <c r="C3369" s="321"/>
      <c r="D3369" s="321" t="s">
        <v>2988</v>
      </c>
      <c r="E3369" s="316" t="s">
        <v>2787</v>
      </c>
      <c r="F3369" s="319">
        <v>5</v>
      </c>
      <c r="G3369" s="111"/>
      <c r="H3369" s="111"/>
      <c r="I3369" s="111"/>
    </row>
    <row r="3370" spans="2:9" x14ac:dyDescent="0.3">
      <c r="B3370" s="296"/>
      <c r="C3370" s="321"/>
      <c r="D3370" s="321" t="s">
        <v>2989</v>
      </c>
      <c r="E3370" s="316" t="s">
        <v>2787</v>
      </c>
      <c r="F3370" s="319">
        <v>1</v>
      </c>
      <c r="G3370" s="111"/>
      <c r="H3370" s="111"/>
      <c r="I3370" s="111"/>
    </row>
    <row r="3371" spans="2:9" x14ac:dyDescent="0.3">
      <c r="B3371" s="296"/>
      <c r="C3371" s="321"/>
      <c r="D3371" s="321" t="s">
        <v>2990</v>
      </c>
      <c r="E3371" s="316" t="s">
        <v>2787</v>
      </c>
      <c r="F3371" s="319">
        <v>1</v>
      </c>
      <c r="G3371" s="111"/>
      <c r="H3371" s="111"/>
      <c r="I3371" s="111"/>
    </row>
    <row r="3372" spans="2:9" x14ac:dyDescent="0.3">
      <c r="B3372" s="296"/>
      <c r="C3372" s="321"/>
      <c r="D3372" s="321" t="s">
        <v>2991</v>
      </c>
      <c r="E3372" s="316" t="s">
        <v>2787</v>
      </c>
      <c r="F3372" s="319">
        <v>1</v>
      </c>
      <c r="G3372" s="111"/>
      <c r="H3372" s="111"/>
      <c r="I3372" s="111"/>
    </row>
    <row r="3373" spans="2:9" x14ac:dyDescent="0.3">
      <c r="B3373" s="296"/>
      <c r="C3373" s="321"/>
      <c r="D3373" s="321" t="s">
        <v>2992</v>
      </c>
      <c r="E3373" s="316" t="s">
        <v>2787</v>
      </c>
      <c r="F3373" s="319">
        <v>1</v>
      </c>
      <c r="G3373" s="111"/>
      <c r="H3373" s="111"/>
      <c r="I3373" s="111"/>
    </row>
    <row r="3374" spans="2:9" x14ac:dyDescent="0.3">
      <c r="B3374" s="296"/>
      <c r="C3374" s="321"/>
      <c r="D3374" s="321" t="s">
        <v>2993</v>
      </c>
      <c r="E3374" s="316" t="s">
        <v>2787</v>
      </c>
      <c r="F3374" s="319">
        <v>1</v>
      </c>
      <c r="G3374" s="111"/>
      <c r="H3374" s="111"/>
      <c r="I3374" s="111"/>
    </row>
    <row r="3375" spans="2:9" x14ac:dyDescent="0.3">
      <c r="B3375" s="296"/>
      <c r="C3375" s="321" t="s">
        <v>2994</v>
      </c>
      <c r="D3375" s="321" t="s">
        <v>2995</v>
      </c>
      <c r="E3375" s="316" t="s">
        <v>2787</v>
      </c>
      <c r="F3375" s="319">
        <v>1</v>
      </c>
      <c r="G3375" s="111"/>
      <c r="H3375" s="111"/>
      <c r="I3375" s="111"/>
    </row>
    <row r="3376" spans="2:9" x14ac:dyDescent="0.3">
      <c r="B3376" s="296"/>
      <c r="C3376" s="321" t="s">
        <v>2976</v>
      </c>
      <c r="D3376" s="321" t="s">
        <v>2996</v>
      </c>
      <c r="E3376" s="316" t="s">
        <v>2787</v>
      </c>
      <c r="F3376" s="319">
        <v>1</v>
      </c>
      <c r="G3376" s="111"/>
      <c r="H3376" s="111"/>
      <c r="I3376" s="111"/>
    </row>
    <row r="3377" spans="1:9" x14ac:dyDescent="0.3">
      <c r="B3377" s="296"/>
      <c r="C3377" s="321" t="s">
        <v>2997</v>
      </c>
      <c r="D3377" s="321" t="s">
        <v>2998</v>
      </c>
      <c r="E3377" s="316" t="s">
        <v>2787</v>
      </c>
      <c r="F3377" s="319">
        <v>1</v>
      </c>
      <c r="G3377" s="111"/>
      <c r="H3377" s="111"/>
      <c r="I3377" s="111"/>
    </row>
    <row r="3378" spans="1:9" x14ac:dyDescent="0.3">
      <c r="B3378" s="296"/>
      <c r="C3378" s="321"/>
      <c r="D3378" s="321" t="s">
        <v>2999</v>
      </c>
      <c r="E3378" s="316" t="s">
        <v>2787</v>
      </c>
      <c r="F3378" s="319">
        <v>1</v>
      </c>
      <c r="G3378" s="111"/>
      <c r="H3378" s="111"/>
      <c r="I3378" s="111"/>
    </row>
    <row r="3379" spans="1:9" x14ac:dyDescent="0.3">
      <c r="B3379" s="296"/>
      <c r="C3379" s="321"/>
      <c r="D3379" s="321" t="s">
        <v>3000</v>
      </c>
      <c r="E3379" s="316" t="s">
        <v>2787</v>
      </c>
      <c r="F3379" s="319">
        <v>1</v>
      </c>
      <c r="G3379" s="111"/>
      <c r="H3379" s="111"/>
      <c r="I3379" s="111"/>
    </row>
    <row r="3380" spans="1:9" x14ac:dyDescent="0.3">
      <c r="B3380" s="296"/>
      <c r="C3380" s="321"/>
      <c r="D3380" s="321" t="s">
        <v>3001</v>
      </c>
      <c r="E3380" s="316" t="s">
        <v>2787</v>
      </c>
      <c r="F3380" s="319">
        <v>5</v>
      </c>
      <c r="G3380" s="111"/>
      <c r="H3380" s="111"/>
      <c r="I3380" s="111"/>
    </row>
    <row r="3381" spans="1:9" ht="18" x14ac:dyDescent="0.35">
      <c r="B3381" s="296"/>
      <c r="C3381" s="326"/>
      <c r="D3381" s="147" t="s">
        <v>3002</v>
      </c>
      <c r="F3381" s="204"/>
      <c r="G3381" s="111"/>
      <c r="I3381" s="323">
        <f>SUM(I3382:I3391)</f>
        <v>0</v>
      </c>
    </row>
    <row r="3382" spans="1:9" ht="27" x14ac:dyDescent="0.3">
      <c r="B3382" s="296"/>
      <c r="C3382" s="326"/>
      <c r="D3382" s="321" t="s">
        <v>3003</v>
      </c>
      <c r="E3382" s="316"/>
      <c r="F3382" s="319"/>
      <c r="G3382" s="111"/>
    </row>
    <row r="3383" spans="1:9" x14ac:dyDescent="0.3">
      <c r="B3383" s="296"/>
      <c r="C3383" s="326"/>
      <c r="D3383" s="321" t="s">
        <v>3004</v>
      </c>
      <c r="E3383" s="316" t="s">
        <v>144</v>
      </c>
      <c r="F3383" s="319">
        <v>260</v>
      </c>
      <c r="G3383" s="111"/>
      <c r="I3383" s="111">
        <f t="shared" ref="I3383:I3386" si="394">(G3383+H3383)*F3383</f>
        <v>0</v>
      </c>
    </row>
    <row r="3384" spans="1:9" x14ac:dyDescent="0.3">
      <c r="B3384" s="296"/>
      <c r="C3384" s="326"/>
      <c r="D3384" s="321" t="s">
        <v>3005</v>
      </c>
      <c r="E3384" s="316" t="s">
        <v>144</v>
      </c>
      <c r="F3384" s="319">
        <v>105</v>
      </c>
      <c r="G3384" s="111"/>
      <c r="I3384" s="111">
        <f t="shared" si="394"/>
        <v>0</v>
      </c>
    </row>
    <row r="3385" spans="1:9" x14ac:dyDescent="0.3">
      <c r="B3385" s="296"/>
      <c r="C3385" s="326"/>
      <c r="D3385" s="321" t="s">
        <v>3006</v>
      </c>
      <c r="E3385" s="316" t="s">
        <v>144</v>
      </c>
      <c r="F3385" s="319">
        <v>20</v>
      </c>
      <c r="G3385" s="111"/>
      <c r="I3385" s="111">
        <f t="shared" si="394"/>
        <v>0</v>
      </c>
    </row>
    <row r="3386" spans="1:9" ht="14.25" x14ac:dyDescent="0.3">
      <c r="B3386" s="296"/>
      <c r="C3386" s="202"/>
      <c r="D3386" s="321" t="s">
        <v>3007</v>
      </c>
      <c r="E3386" s="316" t="s">
        <v>144</v>
      </c>
      <c r="F3386" s="319">
        <v>320</v>
      </c>
      <c r="G3386" s="111"/>
      <c r="I3386" s="111">
        <f t="shared" si="394"/>
        <v>0</v>
      </c>
    </row>
    <row r="3387" spans="1:9" ht="14.25" x14ac:dyDescent="0.3">
      <c r="B3387" s="296"/>
      <c r="C3387" s="202"/>
      <c r="D3387" s="321" t="s">
        <v>3008</v>
      </c>
      <c r="E3387" s="316" t="s">
        <v>270</v>
      </c>
      <c r="F3387" s="319">
        <v>1</v>
      </c>
      <c r="G3387" s="111"/>
      <c r="I3387" s="111">
        <f t="shared" ref="I3387:I3391" si="395">(G3387+H3387)*F3387</f>
        <v>0</v>
      </c>
    </row>
    <row r="3388" spans="1:9" ht="14.25" x14ac:dyDescent="0.3">
      <c r="B3388" s="296"/>
      <c r="C3388" s="202"/>
      <c r="D3388" s="321" t="s">
        <v>76</v>
      </c>
      <c r="E3388" s="316" t="s">
        <v>270</v>
      </c>
      <c r="F3388" s="319">
        <v>1</v>
      </c>
      <c r="G3388" s="111"/>
      <c r="I3388" s="111">
        <f t="shared" si="395"/>
        <v>0</v>
      </c>
    </row>
    <row r="3389" spans="1:9" ht="14.25" x14ac:dyDescent="0.3">
      <c r="C3389" s="203"/>
      <c r="D3389" s="321" t="s">
        <v>3009</v>
      </c>
      <c r="E3389" s="316" t="s">
        <v>270</v>
      </c>
      <c r="F3389" s="319">
        <v>1</v>
      </c>
      <c r="G3389" s="111"/>
      <c r="I3389" s="111">
        <f t="shared" si="395"/>
        <v>0</v>
      </c>
    </row>
    <row r="3390" spans="1:9" ht="14.25" x14ac:dyDescent="0.3">
      <c r="C3390" s="203"/>
      <c r="D3390" s="321" t="s">
        <v>3010</v>
      </c>
      <c r="E3390" s="316" t="s">
        <v>2787</v>
      </c>
      <c r="F3390" s="319">
        <v>1</v>
      </c>
      <c r="G3390" s="111"/>
      <c r="I3390" s="111">
        <f t="shared" si="395"/>
        <v>0</v>
      </c>
    </row>
    <row r="3391" spans="1:9" ht="14.25" x14ac:dyDescent="0.3">
      <c r="C3391" s="203"/>
      <c r="D3391" s="321" t="s">
        <v>3011</v>
      </c>
      <c r="E3391" s="316" t="s">
        <v>2787</v>
      </c>
      <c r="F3391" s="319">
        <v>1</v>
      </c>
      <c r="G3391" s="111"/>
      <c r="I3391" s="111">
        <f t="shared" si="395"/>
        <v>0</v>
      </c>
    </row>
    <row r="3392" spans="1:9" ht="18" x14ac:dyDescent="0.3">
      <c r="A3392" s="152" t="s">
        <v>3284</v>
      </c>
      <c r="B3392" s="290"/>
      <c r="C3392" s="290"/>
      <c r="D3392" s="290"/>
      <c r="E3392" s="290"/>
      <c r="F3392" s="290"/>
      <c r="G3392" s="290"/>
      <c r="I3392" s="297">
        <f>I3393+I3458</f>
        <v>0</v>
      </c>
    </row>
    <row r="3393" spans="4:9" ht="18" x14ac:dyDescent="0.35">
      <c r="D3393" s="147" t="s">
        <v>2936</v>
      </c>
      <c r="E3393" s="187"/>
      <c r="F3393" s="187" t="s">
        <v>2781</v>
      </c>
      <c r="G3393" s="190"/>
      <c r="H3393" s="187"/>
      <c r="I3393" s="323">
        <f>I3394+I3440+I3455</f>
        <v>0</v>
      </c>
    </row>
    <row r="3394" spans="4:9" s="290" customFormat="1" ht="15" x14ac:dyDescent="0.3">
      <c r="D3394" s="143" t="s">
        <v>3282</v>
      </c>
      <c r="E3394" s="187"/>
      <c r="F3394" s="187"/>
      <c r="G3394" s="190"/>
      <c r="H3394" s="187"/>
      <c r="I3394" s="143">
        <f>SUM(I3395:I3439)</f>
        <v>0</v>
      </c>
    </row>
    <row r="3395" spans="4:9" ht="27" x14ac:dyDescent="0.3">
      <c r="D3395" s="321" t="s">
        <v>3012</v>
      </c>
      <c r="E3395" s="318" t="s">
        <v>2787</v>
      </c>
      <c r="F3395" s="319">
        <v>9</v>
      </c>
      <c r="G3395" s="111"/>
      <c r="H3395" s="111"/>
      <c r="I3395" s="111">
        <f t="shared" ref="I3395:I3439" si="396">(G3395+H3395)*F3395</f>
        <v>0</v>
      </c>
    </row>
    <row r="3396" spans="4:9" x14ac:dyDescent="0.3">
      <c r="D3396" s="321" t="s">
        <v>3013</v>
      </c>
      <c r="E3396" s="316" t="s">
        <v>2787</v>
      </c>
      <c r="F3396" s="319">
        <v>6</v>
      </c>
      <c r="G3396" s="111"/>
      <c r="H3396" s="111"/>
      <c r="I3396" s="111">
        <f t="shared" si="396"/>
        <v>0</v>
      </c>
    </row>
    <row r="3397" spans="4:9" x14ac:dyDescent="0.3">
      <c r="D3397" s="321" t="s">
        <v>3014</v>
      </c>
      <c r="E3397" s="318"/>
      <c r="F3397" s="319" t="s">
        <v>2781</v>
      </c>
      <c r="G3397" s="111"/>
      <c r="H3397" s="111"/>
      <c r="I3397" s="111"/>
    </row>
    <row r="3398" spans="4:9" ht="27" x14ac:dyDescent="0.3">
      <c r="D3398" s="321" t="s">
        <v>2922</v>
      </c>
      <c r="E3398" s="316"/>
      <c r="F3398" s="319" t="s">
        <v>2781</v>
      </c>
      <c r="G3398" s="111"/>
      <c r="H3398" s="111"/>
      <c r="I3398" s="111"/>
    </row>
    <row r="3399" spans="4:9" ht="27" x14ac:dyDescent="0.3">
      <c r="D3399" s="321" t="s">
        <v>2921</v>
      </c>
      <c r="E3399" s="318"/>
      <c r="F3399" s="319" t="s">
        <v>2781</v>
      </c>
      <c r="G3399" s="111"/>
      <c r="H3399" s="111"/>
      <c r="I3399" s="111"/>
    </row>
    <row r="3400" spans="4:9" ht="27" x14ac:dyDescent="0.3">
      <c r="D3400" s="321" t="s">
        <v>3015</v>
      </c>
      <c r="E3400" s="316"/>
      <c r="F3400" s="319" t="s">
        <v>2781</v>
      </c>
      <c r="G3400" s="111"/>
      <c r="H3400" s="111"/>
      <c r="I3400" s="111"/>
    </row>
    <row r="3401" spans="4:9" x14ac:dyDescent="0.3">
      <c r="D3401" s="321" t="s">
        <v>2919</v>
      </c>
      <c r="E3401" s="318"/>
      <c r="F3401" s="319" t="s">
        <v>2781</v>
      </c>
      <c r="G3401" s="111"/>
      <c r="H3401" s="111"/>
      <c r="I3401" s="111"/>
    </row>
    <row r="3402" spans="4:9" x14ac:dyDescent="0.3">
      <c r="D3402" s="321" t="s">
        <v>2918</v>
      </c>
      <c r="E3402" s="316" t="s">
        <v>144</v>
      </c>
      <c r="F3402" s="319">
        <v>140</v>
      </c>
      <c r="G3402" s="111"/>
      <c r="H3402" s="111"/>
      <c r="I3402" s="111">
        <f t="shared" si="396"/>
        <v>0</v>
      </c>
    </row>
    <row r="3403" spans="4:9" x14ac:dyDescent="0.3">
      <c r="D3403" s="321" t="s">
        <v>2917</v>
      </c>
      <c r="E3403" s="318" t="s">
        <v>144</v>
      </c>
      <c r="F3403" s="319">
        <v>82</v>
      </c>
      <c r="G3403" s="111"/>
      <c r="H3403" s="111"/>
      <c r="I3403" s="111">
        <f t="shared" si="396"/>
        <v>0</v>
      </c>
    </row>
    <row r="3404" spans="4:9" x14ac:dyDescent="0.3">
      <c r="D3404" s="321" t="s">
        <v>2916</v>
      </c>
      <c r="E3404" s="316" t="s">
        <v>144</v>
      </c>
      <c r="F3404" s="319">
        <v>182</v>
      </c>
      <c r="G3404" s="111"/>
      <c r="H3404" s="111"/>
      <c r="I3404" s="111">
        <f t="shared" si="396"/>
        <v>0</v>
      </c>
    </row>
    <row r="3405" spans="4:9" x14ac:dyDescent="0.3">
      <c r="D3405" s="321" t="s">
        <v>2915</v>
      </c>
      <c r="E3405" s="318" t="s">
        <v>144</v>
      </c>
      <c r="F3405" s="319">
        <v>112</v>
      </c>
      <c r="G3405" s="111"/>
      <c r="H3405" s="111"/>
      <c r="I3405" s="111">
        <f t="shared" si="396"/>
        <v>0</v>
      </c>
    </row>
    <row r="3406" spans="4:9" x14ac:dyDescent="0.3">
      <c r="D3406" s="321" t="s">
        <v>3016</v>
      </c>
      <c r="E3406" s="316" t="s">
        <v>144</v>
      </c>
      <c r="F3406" s="319">
        <v>84</v>
      </c>
      <c r="G3406" s="111"/>
      <c r="H3406" s="111"/>
      <c r="I3406" s="111">
        <f t="shared" si="396"/>
        <v>0</v>
      </c>
    </row>
    <row r="3407" spans="4:9" ht="27" x14ac:dyDescent="0.3">
      <c r="D3407" s="321" t="s">
        <v>3017</v>
      </c>
      <c r="E3407" s="318" t="s">
        <v>270</v>
      </c>
      <c r="F3407" s="319">
        <v>1</v>
      </c>
      <c r="G3407" s="111"/>
      <c r="H3407" s="111"/>
      <c r="I3407" s="111">
        <f t="shared" si="396"/>
        <v>0</v>
      </c>
    </row>
    <row r="3408" spans="4:9" ht="27" x14ac:dyDescent="0.3">
      <c r="D3408" s="321" t="s">
        <v>3018</v>
      </c>
      <c r="E3408" s="316"/>
      <c r="F3408" s="319" t="s">
        <v>2781</v>
      </c>
      <c r="G3408" s="111"/>
      <c r="H3408" s="111"/>
      <c r="I3408" s="111"/>
    </row>
    <row r="3409" spans="4:9" ht="27" x14ac:dyDescent="0.3">
      <c r="D3409" s="321" t="s">
        <v>3019</v>
      </c>
      <c r="E3409" s="318"/>
      <c r="F3409" s="319" t="s">
        <v>2781</v>
      </c>
      <c r="G3409" s="111"/>
      <c r="H3409" s="111"/>
      <c r="I3409" s="111"/>
    </row>
    <row r="3410" spans="4:9" ht="27" x14ac:dyDescent="0.3">
      <c r="D3410" s="321" t="s">
        <v>3020</v>
      </c>
      <c r="E3410" s="316"/>
      <c r="F3410" s="319" t="s">
        <v>2781</v>
      </c>
      <c r="G3410" s="111"/>
      <c r="H3410" s="111"/>
      <c r="I3410" s="111"/>
    </row>
    <row r="3411" spans="4:9" x14ac:dyDescent="0.3">
      <c r="D3411" s="321" t="s">
        <v>3021</v>
      </c>
      <c r="E3411" s="318" t="s">
        <v>2787</v>
      </c>
      <c r="F3411" s="319">
        <v>6</v>
      </c>
      <c r="G3411" s="111"/>
      <c r="H3411" s="111"/>
      <c r="I3411" s="111">
        <f t="shared" si="396"/>
        <v>0</v>
      </c>
    </row>
    <row r="3412" spans="4:9" x14ac:dyDescent="0.3">
      <c r="D3412" s="321" t="s">
        <v>3022</v>
      </c>
      <c r="E3412" s="316" t="s">
        <v>2787</v>
      </c>
      <c r="F3412" s="319">
        <v>4</v>
      </c>
      <c r="G3412" s="111"/>
      <c r="H3412" s="111"/>
      <c r="I3412" s="111">
        <f t="shared" si="396"/>
        <v>0</v>
      </c>
    </row>
    <row r="3413" spans="4:9" x14ac:dyDescent="0.3">
      <c r="D3413" s="321" t="s">
        <v>3023</v>
      </c>
      <c r="E3413" s="318" t="s">
        <v>2787</v>
      </c>
      <c r="F3413" s="319">
        <v>1</v>
      </c>
      <c r="G3413" s="111"/>
      <c r="H3413" s="111"/>
      <c r="I3413" s="111">
        <f t="shared" si="396"/>
        <v>0</v>
      </c>
    </row>
    <row r="3414" spans="4:9" x14ac:dyDescent="0.3">
      <c r="D3414" s="321" t="s">
        <v>3024</v>
      </c>
      <c r="E3414" s="316" t="s">
        <v>2787</v>
      </c>
      <c r="F3414" s="319">
        <v>7</v>
      </c>
      <c r="G3414" s="111"/>
      <c r="H3414" s="111"/>
      <c r="I3414" s="111">
        <f t="shared" si="396"/>
        <v>0</v>
      </c>
    </row>
    <row r="3415" spans="4:9" x14ac:dyDescent="0.3">
      <c r="D3415" s="321" t="s">
        <v>3025</v>
      </c>
      <c r="E3415" s="318" t="s">
        <v>2787</v>
      </c>
      <c r="F3415" s="319">
        <v>2</v>
      </c>
      <c r="G3415" s="111"/>
      <c r="H3415" s="111"/>
      <c r="I3415" s="111">
        <f t="shared" si="396"/>
        <v>0</v>
      </c>
    </row>
    <row r="3416" spans="4:9" x14ac:dyDescent="0.3">
      <c r="D3416" s="321" t="s">
        <v>3026</v>
      </c>
      <c r="E3416" s="316" t="s">
        <v>2787</v>
      </c>
      <c r="F3416" s="319">
        <v>1</v>
      </c>
      <c r="G3416" s="111"/>
      <c r="H3416" s="111"/>
      <c r="I3416" s="111">
        <f t="shared" si="396"/>
        <v>0</v>
      </c>
    </row>
    <row r="3417" spans="4:9" x14ac:dyDescent="0.3">
      <c r="D3417" s="321" t="s">
        <v>3027</v>
      </c>
      <c r="E3417" s="318" t="s">
        <v>2787</v>
      </c>
      <c r="F3417" s="319">
        <v>2</v>
      </c>
      <c r="G3417" s="111"/>
      <c r="H3417" s="111"/>
      <c r="I3417" s="111">
        <f t="shared" si="396"/>
        <v>0</v>
      </c>
    </row>
    <row r="3418" spans="4:9" x14ac:dyDescent="0.3">
      <c r="D3418" s="321" t="s">
        <v>3028</v>
      </c>
      <c r="E3418" s="316" t="s">
        <v>2787</v>
      </c>
      <c r="F3418" s="319">
        <v>1</v>
      </c>
      <c r="G3418" s="111"/>
      <c r="H3418" s="111"/>
      <c r="I3418" s="111">
        <f t="shared" si="396"/>
        <v>0</v>
      </c>
    </row>
    <row r="3419" spans="4:9" x14ac:dyDescent="0.3">
      <c r="D3419" s="321" t="s">
        <v>3029</v>
      </c>
      <c r="E3419" s="318" t="s">
        <v>2787</v>
      </c>
      <c r="F3419" s="319">
        <v>1</v>
      </c>
      <c r="G3419" s="111"/>
      <c r="H3419" s="111"/>
      <c r="I3419" s="111">
        <f t="shared" si="396"/>
        <v>0</v>
      </c>
    </row>
    <row r="3420" spans="4:9" x14ac:dyDescent="0.3">
      <c r="D3420" s="321" t="s">
        <v>3030</v>
      </c>
      <c r="E3420" s="316" t="s">
        <v>2787</v>
      </c>
      <c r="F3420" s="319">
        <v>1</v>
      </c>
      <c r="G3420" s="111"/>
      <c r="H3420" s="111"/>
      <c r="I3420" s="111">
        <f t="shared" si="396"/>
        <v>0</v>
      </c>
    </row>
    <row r="3421" spans="4:9" x14ac:dyDescent="0.3">
      <c r="D3421" s="321" t="s">
        <v>3031</v>
      </c>
      <c r="E3421" s="318" t="s">
        <v>2787</v>
      </c>
      <c r="F3421" s="319">
        <v>1</v>
      </c>
      <c r="G3421" s="111"/>
      <c r="H3421" s="111"/>
      <c r="I3421" s="111">
        <f t="shared" si="396"/>
        <v>0</v>
      </c>
    </row>
    <row r="3422" spans="4:9" x14ac:dyDescent="0.3">
      <c r="D3422" s="321" t="s">
        <v>3032</v>
      </c>
      <c r="E3422" s="316" t="s">
        <v>2787</v>
      </c>
      <c r="F3422" s="319">
        <v>2</v>
      </c>
      <c r="G3422" s="111"/>
      <c r="H3422" s="111"/>
      <c r="I3422" s="111">
        <f t="shared" si="396"/>
        <v>0</v>
      </c>
    </row>
    <row r="3423" spans="4:9" x14ac:dyDescent="0.3">
      <c r="D3423" s="321" t="s">
        <v>3033</v>
      </c>
      <c r="E3423" s="318" t="s">
        <v>2787</v>
      </c>
      <c r="F3423" s="319">
        <v>1</v>
      </c>
      <c r="G3423" s="111"/>
      <c r="H3423" s="111"/>
      <c r="I3423" s="111">
        <f t="shared" si="396"/>
        <v>0</v>
      </c>
    </row>
    <row r="3424" spans="4:9" ht="27" x14ac:dyDescent="0.3">
      <c r="D3424" s="321" t="s">
        <v>3034</v>
      </c>
      <c r="E3424" s="316"/>
      <c r="F3424" s="319" t="s">
        <v>2781</v>
      </c>
      <c r="G3424" s="111"/>
      <c r="H3424" s="111"/>
      <c r="I3424" s="111"/>
    </row>
    <row r="3425" spans="4:9" ht="27" x14ac:dyDescent="0.3">
      <c r="D3425" s="321" t="s">
        <v>2899</v>
      </c>
      <c r="E3425" s="318"/>
      <c r="F3425" s="319" t="s">
        <v>2781</v>
      </c>
      <c r="G3425" s="111"/>
      <c r="H3425" s="111"/>
      <c r="I3425" s="111"/>
    </row>
    <row r="3426" spans="4:9" x14ac:dyDescent="0.3">
      <c r="D3426" s="321" t="s">
        <v>3035</v>
      </c>
      <c r="E3426" s="316" t="s">
        <v>2787</v>
      </c>
      <c r="F3426" s="319">
        <v>2</v>
      </c>
      <c r="G3426" s="111"/>
      <c r="H3426" s="111"/>
      <c r="I3426" s="111">
        <f t="shared" si="396"/>
        <v>0</v>
      </c>
    </row>
    <row r="3427" spans="4:9" x14ac:dyDescent="0.3">
      <c r="D3427" s="321" t="s">
        <v>3036</v>
      </c>
      <c r="E3427" s="318" t="s">
        <v>2787</v>
      </c>
      <c r="F3427" s="319">
        <v>1</v>
      </c>
      <c r="G3427" s="111"/>
      <c r="H3427" s="111"/>
      <c r="I3427" s="111">
        <f t="shared" si="396"/>
        <v>0</v>
      </c>
    </row>
    <row r="3428" spans="4:9" x14ac:dyDescent="0.3">
      <c r="D3428" s="321" t="s">
        <v>3037</v>
      </c>
      <c r="E3428" s="316" t="s">
        <v>2787</v>
      </c>
      <c r="F3428" s="319">
        <v>1</v>
      </c>
      <c r="G3428" s="111"/>
      <c r="H3428" s="111"/>
      <c r="I3428" s="111">
        <f t="shared" si="396"/>
        <v>0</v>
      </c>
    </row>
    <row r="3429" spans="4:9" x14ac:dyDescent="0.3">
      <c r="D3429" s="321" t="s">
        <v>3038</v>
      </c>
      <c r="E3429" s="318" t="s">
        <v>2787</v>
      </c>
      <c r="F3429" s="319">
        <v>1</v>
      </c>
      <c r="G3429" s="111"/>
      <c r="H3429" s="111"/>
      <c r="I3429" s="111">
        <f t="shared" si="396"/>
        <v>0</v>
      </c>
    </row>
    <row r="3430" spans="4:9" x14ac:dyDescent="0.3">
      <c r="D3430" s="321" t="s">
        <v>3039</v>
      </c>
      <c r="E3430" s="316" t="s">
        <v>2787</v>
      </c>
      <c r="F3430" s="319">
        <v>1</v>
      </c>
      <c r="G3430" s="111"/>
      <c r="H3430" s="111"/>
      <c r="I3430" s="111">
        <f t="shared" si="396"/>
        <v>0</v>
      </c>
    </row>
    <row r="3431" spans="4:9" x14ac:dyDescent="0.3">
      <c r="D3431" s="321" t="s">
        <v>3040</v>
      </c>
      <c r="E3431" s="318" t="s">
        <v>2787</v>
      </c>
      <c r="F3431" s="319">
        <v>1</v>
      </c>
      <c r="G3431" s="111"/>
      <c r="H3431" s="111"/>
      <c r="I3431" s="111">
        <f t="shared" si="396"/>
        <v>0</v>
      </c>
    </row>
    <row r="3432" spans="4:9" x14ac:dyDescent="0.3">
      <c r="D3432" s="321" t="s">
        <v>3041</v>
      </c>
      <c r="E3432" s="316" t="s">
        <v>2787</v>
      </c>
      <c r="F3432" s="319">
        <v>1</v>
      </c>
      <c r="G3432" s="111"/>
      <c r="H3432" s="111"/>
      <c r="I3432" s="111">
        <f t="shared" si="396"/>
        <v>0</v>
      </c>
    </row>
    <row r="3433" spans="4:9" x14ac:dyDescent="0.3">
      <c r="D3433" s="321" t="s">
        <v>3042</v>
      </c>
      <c r="E3433" s="318" t="s">
        <v>2787</v>
      </c>
      <c r="F3433" s="319">
        <v>1</v>
      </c>
      <c r="G3433" s="111"/>
      <c r="H3433" s="111"/>
      <c r="I3433" s="111">
        <f t="shared" si="396"/>
        <v>0</v>
      </c>
    </row>
    <row r="3434" spans="4:9" ht="27" x14ac:dyDescent="0.3">
      <c r="D3434" s="321" t="s">
        <v>3043</v>
      </c>
      <c r="E3434" s="316" t="s">
        <v>2787</v>
      </c>
      <c r="F3434" s="319">
        <v>30</v>
      </c>
      <c r="G3434" s="111"/>
      <c r="H3434" s="111"/>
      <c r="I3434" s="111">
        <f t="shared" si="396"/>
        <v>0</v>
      </c>
    </row>
    <row r="3435" spans="4:9" ht="27" x14ac:dyDescent="0.3">
      <c r="D3435" s="321" t="s">
        <v>3044</v>
      </c>
      <c r="E3435" s="318" t="s">
        <v>2787</v>
      </c>
      <c r="F3435" s="319">
        <v>9</v>
      </c>
      <c r="G3435" s="111"/>
      <c r="H3435" s="111"/>
      <c r="I3435" s="111">
        <f t="shared" si="396"/>
        <v>0</v>
      </c>
    </row>
    <row r="3436" spans="4:9" ht="27" x14ac:dyDescent="0.3">
      <c r="D3436" s="321" t="s">
        <v>3045</v>
      </c>
      <c r="E3436" s="316" t="s">
        <v>2787</v>
      </c>
      <c r="F3436" s="319">
        <v>30</v>
      </c>
      <c r="G3436" s="111"/>
      <c r="H3436" s="111"/>
      <c r="I3436" s="111">
        <f t="shared" si="396"/>
        <v>0</v>
      </c>
    </row>
    <row r="3437" spans="4:9" x14ac:dyDescent="0.3">
      <c r="D3437" s="321" t="s">
        <v>3046</v>
      </c>
      <c r="E3437" s="318" t="s">
        <v>2787</v>
      </c>
      <c r="F3437" s="319">
        <v>78</v>
      </c>
      <c r="G3437" s="111"/>
      <c r="H3437" s="111"/>
      <c r="I3437" s="111">
        <f t="shared" si="396"/>
        <v>0</v>
      </c>
    </row>
    <row r="3438" spans="4:9" ht="27" x14ac:dyDescent="0.3">
      <c r="D3438" s="321" t="s">
        <v>3047</v>
      </c>
      <c r="E3438" s="316" t="s">
        <v>2787</v>
      </c>
      <c r="F3438" s="319">
        <v>9</v>
      </c>
      <c r="G3438" s="111"/>
      <c r="H3438" s="111"/>
      <c r="I3438" s="111">
        <f t="shared" si="396"/>
        <v>0</v>
      </c>
    </row>
    <row r="3439" spans="4:9" x14ac:dyDescent="0.3">
      <c r="D3439" s="321" t="s">
        <v>3048</v>
      </c>
      <c r="E3439" s="318" t="s">
        <v>2787</v>
      </c>
      <c r="F3439" s="319">
        <v>9</v>
      </c>
      <c r="G3439" s="111"/>
      <c r="H3439" s="111"/>
      <c r="I3439" s="111">
        <f t="shared" si="396"/>
        <v>0</v>
      </c>
    </row>
    <row r="3440" spans="4:9" ht="15" x14ac:dyDescent="0.3">
      <c r="D3440" s="143" t="s">
        <v>2898</v>
      </c>
      <c r="E3440" s="187"/>
      <c r="F3440" s="188" t="s">
        <v>2781</v>
      </c>
      <c r="G3440" s="201"/>
      <c r="H3440" s="190"/>
      <c r="I3440" s="143">
        <f>SUM(I3441:I3454)</f>
        <v>0</v>
      </c>
    </row>
    <row r="3441" spans="4:9" ht="27" x14ac:dyDescent="0.3">
      <c r="D3441" s="321" t="s">
        <v>3049</v>
      </c>
      <c r="E3441" s="316"/>
      <c r="F3441" s="319" t="s">
        <v>2781</v>
      </c>
      <c r="G3441" s="111"/>
      <c r="H3441" s="111"/>
      <c r="I3441" s="111"/>
    </row>
    <row r="3442" spans="4:9" ht="27" x14ac:dyDescent="0.3">
      <c r="D3442" s="321" t="s">
        <v>3050</v>
      </c>
      <c r="E3442" s="316"/>
      <c r="F3442" s="319" t="s">
        <v>2781</v>
      </c>
      <c r="G3442" s="111"/>
      <c r="H3442" s="111"/>
      <c r="I3442" s="111"/>
    </row>
    <row r="3443" spans="4:9" x14ac:dyDescent="0.3">
      <c r="D3443" s="321" t="s">
        <v>3051</v>
      </c>
      <c r="E3443" s="316" t="s">
        <v>144</v>
      </c>
      <c r="F3443" s="319">
        <v>55</v>
      </c>
      <c r="G3443" s="111"/>
      <c r="H3443" s="111"/>
      <c r="I3443" s="111">
        <f t="shared" ref="I3443:I3454" si="397">(G3443+H3443)*F3443</f>
        <v>0</v>
      </c>
    </row>
    <row r="3444" spans="4:9" x14ac:dyDescent="0.3">
      <c r="D3444" s="321" t="s">
        <v>3052</v>
      </c>
      <c r="E3444" s="316" t="s">
        <v>144</v>
      </c>
      <c r="F3444" s="319">
        <v>82</v>
      </c>
      <c r="G3444" s="111"/>
      <c r="H3444" s="111"/>
      <c r="I3444" s="111">
        <f t="shared" si="397"/>
        <v>0</v>
      </c>
    </row>
    <row r="3445" spans="4:9" x14ac:dyDescent="0.3">
      <c r="D3445" s="321" t="s">
        <v>3053</v>
      </c>
      <c r="E3445" s="316" t="s">
        <v>144</v>
      </c>
      <c r="F3445" s="319">
        <v>182</v>
      </c>
      <c r="G3445" s="111"/>
      <c r="H3445" s="111"/>
      <c r="I3445" s="111">
        <f t="shared" si="397"/>
        <v>0</v>
      </c>
    </row>
    <row r="3446" spans="4:9" x14ac:dyDescent="0.3">
      <c r="D3446" s="321" t="s">
        <v>3054</v>
      </c>
      <c r="E3446" s="316" t="s">
        <v>144</v>
      </c>
      <c r="F3446" s="319">
        <v>112</v>
      </c>
      <c r="G3446" s="111"/>
      <c r="H3446" s="111"/>
      <c r="I3446" s="111">
        <f t="shared" si="397"/>
        <v>0</v>
      </c>
    </row>
    <row r="3447" spans="4:9" x14ac:dyDescent="0.3">
      <c r="D3447" s="321" t="s">
        <v>3055</v>
      </c>
      <c r="E3447" s="316" t="s">
        <v>144</v>
      </c>
      <c r="F3447" s="319">
        <v>84</v>
      </c>
      <c r="G3447" s="111"/>
      <c r="H3447" s="111"/>
      <c r="I3447" s="111">
        <f t="shared" si="397"/>
        <v>0</v>
      </c>
    </row>
    <row r="3448" spans="4:9" x14ac:dyDescent="0.3">
      <c r="D3448" s="321" t="s">
        <v>3056</v>
      </c>
      <c r="E3448" s="316"/>
      <c r="F3448" s="319" t="s">
        <v>2781</v>
      </c>
      <c r="G3448" s="111"/>
      <c r="H3448" s="111"/>
      <c r="I3448" s="111"/>
    </row>
    <row r="3449" spans="4:9" x14ac:dyDescent="0.3">
      <c r="D3449" s="321" t="s">
        <v>3057</v>
      </c>
      <c r="E3449" s="316" t="s">
        <v>144</v>
      </c>
      <c r="F3449" s="319">
        <v>2</v>
      </c>
      <c r="G3449" s="111"/>
      <c r="H3449" s="111"/>
      <c r="I3449" s="111">
        <f t="shared" si="397"/>
        <v>0</v>
      </c>
    </row>
    <row r="3450" spans="4:9" ht="27" x14ac:dyDescent="0.3">
      <c r="D3450" s="321" t="s">
        <v>3058</v>
      </c>
      <c r="E3450" s="316"/>
      <c r="F3450" s="319" t="s">
        <v>2781</v>
      </c>
      <c r="G3450" s="111"/>
      <c r="H3450" s="111"/>
      <c r="I3450" s="111"/>
    </row>
    <row r="3451" spans="4:9" x14ac:dyDescent="0.3">
      <c r="D3451" s="321" t="s">
        <v>2896</v>
      </c>
      <c r="E3451" s="316" t="s">
        <v>144</v>
      </c>
      <c r="F3451" s="319">
        <v>60</v>
      </c>
      <c r="G3451" s="111"/>
      <c r="H3451" s="111"/>
      <c r="I3451" s="111">
        <f t="shared" si="397"/>
        <v>0</v>
      </c>
    </row>
    <row r="3452" spans="4:9" x14ac:dyDescent="0.3">
      <c r="D3452" s="321" t="s">
        <v>3059</v>
      </c>
      <c r="E3452" s="316" t="s">
        <v>144</v>
      </c>
      <c r="F3452" s="319">
        <v>8</v>
      </c>
      <c r="G3452" s="111"/>
      <c r="H3452" s="111"/>
      <c r="I3452" s="111">
        <f t="shared" si="397"/>
        <v>0</v>
      </c>
    </row>
    <row r="3453" spans="4:9" x14ac:dyDescent="0.3">
      <c r="D3453" s="321" t="s">
        <v>2895</v>
      </c>
      <c r="E3453" s="316" t="s">
        <v>144</v>
      </c>
      <c r="F3453" s="319">
        <v>10</v>
      </c>
      <c r="G3453" s="111"/>
      <c r="H3453" s="111"/>
      <c r="I3453" s="111">
        <f t="shared" si="397"/>
        <v>0</v>
      </c>
    </row>
    <row r="3454" spans="4:9" x14ac:dyDescent="0.3">
      <c r="D3454" s="321" t="s">
        <v>2894</v>
      </c>
      <c r="E3454" s="316" t="s">
        <v>144</v>
      </c>
      <c r="F3454" s="319">
        <v>65</v>
      </c>
      <c r="G3454" s="111"/>
      <c r="H3454" s="111"/>
      <c r="I3454" s="111">
        <f t="shared" si="397"/>
        <v>0</v>
      </c>
    </row>
    <row r="3455" spans="4:9" ht="15" x14ac:dyDescent="0.3">
      <c r="D3455" s="143" t="s">
        <v>3060</v>
      </c>
      <c r="E3455" s="187"/>
      <c r="F3455" s="187" t="s">
        <v>2781</v>
      </c>
      <c r="G3455" s="201"/>
      <c r="H3455" s="190"/>
      <c r="I3455" s="143">
        <f>SUM(I3457)</f>
        <v>0</v>
      </c>
    </row>
    <row r="3456" spans="4:9" ht="27" x14ac:dyDescent="0.3">
      <c r="D3456" s="321" t="s">
        <v>2886</v>
      </c>
      <c r="E3456" s="316"/>
      <c r="F3456" s="319" t="s">
        <v>2781</v>
      </c>
      <c r="G3456" s="111"/>
      <c r="H3456" s="111"/>
      <c r="I3456" s="111"/>
    </row>
    <row r="3457" spans="1:9" x14ac:dyDescent="0.3">
      <c r="D3457" s="321" t="s">
        <v>3061</v>
      </c>
      <c r="E3457" s="316" t="s">
        <v>144</v>
      </c>
      <c r="F3457" s="319">
        <v>40</v>
      </c>
      <c r="G3457" s="111"/>
      <c r="H3457" s="111"/>
      <c r="I3457" s="111">
        <f t="shared" ref="I3457" si="398">(G3457+H3457)*F3457</f>
        <v>0</v>
      </c>
    </row>
    <row r="3458" spans="1:9" ht="18" x14ac:dyDescent="0.35">
      <c r="D3458" s="147" t="s">
        <v>3283</v>
      </c>
      <c r="E3458" s="187"/>
      <c r="F3458" s="187" t="s">
        <v>2781</v>
      </c>
      <c r="G3458" s="187"/>
      <c r="H3458" s="187"/>
      <c r="I3458" s="323">
        <f>SUM(I3459:I3465)</f>
        <v>0</v>
      </c>
    </row>
    <row r="3459" spans="1:9" ht="27" x14ac:dyDescent="0.3">
      <c r="D3459" s="321" t="s">
        <v>3063</v>
      </c>
      <c r="E3459" s="316" t="s">
        <v>2205</v>
      </c>
      <c r="F3459" s="319">
        <v>1</v>
      </c>
      <c r="G3459" s="111"/>
      <c r="H3459" s="111"/>
      <c r="I3459" s="111">
        <f t="shared" ref="I3459:I3465" si="399">(G3459+H3459)*F3459</f>
        <v>0</v>
      </c>
    </row>
    <row r="3460" spans="1:9" ht="27" x14ac:dyDescent="0.3">
      <c r="D3460" s="321" t="s">
        <v>3064</v>
      </c>
      <c r="E3460" s="316" t="s">
        <v>2205</v>
      </c>
      <c r="F3460" s="319">
        <v>1</v>
      </c>
      <c r="G3460" s="111"/>
      <c r="H3460" s="111"/>
      <c r="I3460" s="111">
        <f t="shared" si="399"/>
        <v>0</v>
      </c>
    </row>
    <row r="3461" spans="1:9" x14ac:dyDescent="0.3">
      <c r="D3461" s="321" t="s">
        <v>3065</v>
      </c>
      <c r="E3461" s="316" t="s">
        <v>2205</v>
      </c>
      <c r="F3461" s="319">
        <v>1</v>
      </c>
      <c r="G3461" s="111"/>
      <c r="H3461" s="111"/>
      <c r="I3461" s="111">
        <f t="shared" si="399"/>
        <v>0</v>
      </c>
    </row>
    <row r="3462" spans="1:9" x14ac:dyDescent="0.3">
      <c r="D3462" s="321" t="s">
        <v>3066</v>
      </c>
      <c r="E3462" s="316" t="s">
        <v>2205</v>
      </c>
      <c r="F3462" s="319">
        <v>1</v>
      </c>
      <c r="G3462" s="111"/>
      <c r="H3462" s="111"/>
      <c r="I3462" s="111">
        <f t="shared" si="399"/>
        <v>0</v>
      </c>
    </row>
    <row r="3463" spans="1:9" x14ac:dyDescent="0.3">
      <c r="D3463" s="321" t="s">
        <v>3067</v>
      </c>
      <c r="E3463" s="316" t="s">
        <v>2205</v>
      </c>
      <c r="F3463" s="319">
        <v>1</v>
      </c>
      <c r="G3463" s="111"/>
      <c r="H3463" s="111"/>
      <c r="I3463" s="111">
        <f t="shared" si="399"/>
        <v>0</v>
      </c>
    </row>
    <row r="3464" spans="1:9" x14ac:dyDescent="0.3">
      <c r="D3464" s="321" t="s">
        <v>3068</v>
      </c>
      <c r="E3464" s="316" t="s">
        <v>2205</v>
      </c>
      <c r="F3464" s="319">
        <v>1</v>
      </c>
      <c r="G3464" s="111"/>
      <c r="H3464" s="111"/>
      <c r="I3464" s="111">
        <f t="shared" si="399"/>
        <v>0</v>
      </c>
    </row>
    <row r="3465" spans="1:9" x14ac:dyDescent="0.3">
      <c r="D3465" s="321" t="s">
        <v>3069</v>
      </c>
      <c r="E3465" s="316" t="s">
        <v>2205</v>
      </c>
      <c r="F3465" s="319">
        <v>1</v>
      </c>
      <c r="G3465" s="111"/>
      <c r="H3465" s="111"/>
      <c r="I3465" s="111">
        <f t="shared" si="399"/>
        <v>0</v>
      </c>
    </row>
    <row r="3466" spans="1:9" ht="18" x14ac:dyDescent="0.3">
      <c r="A3466" s="152" t="s">
        <v>3302</v>
      </c>
      <c r="B3466" s="290"/>
      <c r="C3466" s="290"/>
      <c r="D3466" s="290"/>
      <c r="E3466" s="290"/>
      <c r="F3466" s="290"/>
      <c r="G3466" s="290"/>
      <c r="I3466" s="297">
        <f>I3467+I3557+I3590+I3620+I3650+I3670+I3735</f>
        <v>0</v>
      </c>
    </row>
    <row r="3467" spans="1:9" ht="18" x14ac:dyDescent="0.35">
      <c r="C3467" s="329"/>
      <c r="D3467" s="327" t="s">
        <v>3286</v>
      </c>
      <c r="E3467" s="328"/>
      <c r="F3467" s="328"/>
      <c r="G3467" s="328"/>
      <c r="H3467" s="328"/>
      <c r="I3467" s="323">
        <f>SUM(I3468:I3555)</f>
        <v>0</v>
      </c>
    </row>
    <row r="3468" spans="1:9" ht="27" x14ac:dyDescent="0.3">
      <c r="C3468" s="202"/>
      <c r="D3468" s="321" t="s">
        <v>3077</v>
      </c>
      <c r="E3468" s="319" t="s">
        <v>2787</v>
      </c>
      <c r="F3468" s="319">
        <v>1</v>
      </c>
      <c r="G3468" s="324"/>
      <c r="H3468" s="324"/>
      <c r="I3468" s="111">
        <f t="shared" ref="I3468:I3469" si="400">(G3468+H3468)*F3468</f>
        <v>0</v>
      </c>
    </row>
    <row r="3469" spans="1:9" ht="14.25" x14ac:dyDescent="0.3">
      <c r="C3469" s="202"/>
      <c r="D3469" s="321" t="s">
        <v>3079</v>
      </c>
      <c r="E3469" s="319" t="s">
        <v>2787</v>
      </c>
      <c r="F3469" s="319">
        <v>1</v>
      </c>
      <c r="G3469" s="324"/>
      <c r="H3469" s="324"/>
      <c r="I3469" s="111">
        <f t="shared" si="400"/>
        <v>0</v>
      </c>
    </row>
    <row r="3470" spans="1:9" ht="14.25" x14ac:dyDescent="0.3">
      <c r="C3470" s="202"/>
      <c r="D3470" s="321" t="s">
        <v>3080</v>
      </c>
      <c r="E3470" s="316"/>
      <c r="F3470" s="319"/>
      <c r="G3470" s="324"/>
      <c r="H3470" s="324"/>
      <c r="I3470" s="324"/>
    </row>
    <row r="3471" spans="1:9" ht="14.25" x14ac:dyDescent="0.3">
      <c r="C3471" s="202"/>
      <c r="D3471" s="321" t="s">
        <v>3081</v>
      </c>
      <c r="E3471" s="316"/>
      <c r="F3471" s="319"/>
      <c r="G3471" s="324"/>
      <c r="H3471" s="324"/>
      <c r="I3471" s="324"/>
    </row>
    <row r="3472" spans="1:9" ht="14.25" x14ac:dyDescent="0.3">
      <c r="C3472" s="202"/>
      <c r="D3472" s="321" t="s">
        <v>3082</v>
      </c>
      <c r="E3472" s="316"/>
      <c r="F3472" s="319"/>
      <c r="G3472" s="324"/>
      <c r="H3472" s="324"/>
      <c r="I3472" s="324"/>
    </row>
    <row r="3473" spans="3:9" ht="14.25" x14ac:dyDescent="0.3">
      <c r="C3473" s="202"/>
      <c r="D3473" s="321" t="s">
        <v>3083</v>
      </c>
      <c r="E3473" s="316"/>
      <c r="F3473" s="319"/>
      <c r="G3473" s="324"/>
      <c r="H3473" s="324"/>
      <c r="I3473" s="324"/>
    </row>
    <row r="3474" spans="3:9" ht="14.25" x14ac:dyDescent="0.3">
      <c r="C3474" s="202"/>
      <c r="D3474" s="321" t="s">
        <v>3084</v>
      </c>
      <c r="E3474" s="316"/>
      <c r="F3474" s="319"/>
      <c r="G3474" s="324"/>
      <c r="H3474" s="324"/>
      <c r="I3474" s="324"/>
    </row>
    <row r="3475" spans="3:9" ht="14.25" x14ac:dyDescent="0.3">
      <c r="C3475" s="202"/>
      <c r="D3475" s="321" t="s">
        <v>3085</v>
      </c>
      <c r="E3475" s="316"/>
      <c r="F3475" s="319"/>
      <c r="G3475" s="324"/>
      <c r="H3475" s="324"/>
      <c r="I3475" s="324"/>
    </row>
    <row r="3476" spans="3:9" ht="14.25" x14ac:dyDescent="0.3">
      <c r="C3476" s="202"/>
      <c r="D3476" s="321" t="s">
        <v>3086</v>
      </c>
      <c r="E3476" s="316"/>
      <c r="F3476" s="319"/>
      <c r="G3476" s="324"/>
      <c r="H3476" s="324"/>
      <c r="I3476" s="324"/>
    </row>
    <row r="3477" spans="3:9" ht="27" x14ac:dyDescent="0.3">
      <c r="C3477" s="202"/>
      <c r="D3477" s="321" t="s">
        <v>3087</v>
      </c>
      <c r="E3477" s="316"/>
      <c r="F3477" s="319"/>
      <c r="G3477" s="324"/>
      <c r="H3477" s="324"/>
      <c r="I3477" s="324"/>
    </row>
    <row r="3478" spans="3:9" ht="14.25" x14ac:dyDescent="0.3">
      <c r="C3478" s="202"/>
      <c r="D3478" s="321" t="s">
        <v>3080</v>
      </c>
      <c r="E3478" s="316"/>
      <c r="F3478" s="319"/>
      <c r="G3478" s="324"/>
      <c r="H3478" s="324"/>
      <c r="I3478" s="324"/>
    </row>
    <row r="3479" spans="3:9" ht="14.25" x14ac:dyDescent="0.3">
      <c r="C3479" s="202"/>
      <c r="D3479" s="321" t="s">
        <v>3088</v>
      </c>
      <c r="E3479" s="316"/>
      <c r="F3479" s="319"/>
      <c r="G3479" s="324"/>
      <c r="H3479" s="324"/>
      <c r="I3479" s="324"/>
    </row>
    <row r="3480" spans="3:9" ht="14.25" x14ac:dyDescent="0.3">
      <c r="C3480" s="202"/>
      <c r="D3480" s="321" t="s">
        <v>3080</v>
      </c>
      <c r="E3480" s="316"/>
      <c r="F3480" s="319"/>
      <c r="G3480" s="324"/>
      <c r="H3480" s="324"/>
      <c r="I3480" s="324"/>
    </row>
    <row r="3481" spans="3:9" ht="14.25" x14ac:dyDescent="0.3">
      <c r="C3481" s="202"/>
      <c r="D3481" s="321" t="s">
        <v>3089</v>
      </c>
      <c r="E3481" s="316"/>
      <c r="F3481" s="319"/>
      <c r="G3481" s="324"/>
      <c r="H3481" s="324"/>
      <c r="I3481" s="324"/>
    </row>
    <row r="3482" spans="3:9" ht="14.25" x14ac:dyDescent="0.3">
      <c r="C3482" s="202"/>
      <c r="D3482" s="321" t="s">
        <v>3090</v>
      </c>
      <c r="E3482" s="316"/>
      <c r="F3482" s="319"/>
      <c r="G3482" s="324"/>
      <c r="H3482" s="324"/>
      <c r="I3482" s="324"/>
    </row>
    <row r="3483" spans="3:9" ht="14.25" x14ac:dyDescent="0.3">
      <c r="C3483" s="202"/>
      <c r="D3483" s="321" t="s">
        <v>3084</v>
      </c>
      <c r="E3483" s="316"/>
      <c r="F3483" s="319"/>
      <c r="G3483" s="324"/>
      <c r="H3483" s="324"/>
      <c r="I3483" s="324"/>
    </row>
    <row r="3484" spans="3:9" ht="27" x14ac:dyDescent="0.3">
      <c r="C3484" s="202"/>
      <c r="D3484" s="321" t="s">
        <v>3091</v>
      </c>
      <c r="E3484" s="316"/>
      <c r="F3484" s="319"/>
      <c r="G3484" s="324"/>
      <c r="H3484" s="324"/>
      <c r="I3484" s="324"/>
    </row>
    <row r="3485" spans="3:9" ht="14.25" x14ac:dyDescent="0.3">
      <c r="C3485" s="202"/>
      <c r="D3485" s="321" t="s">
        <v>3080</v>
      </c>
      <c r="E3485" s="316"/>
      <c r="F3485" s="319"/>
      <c r="G3485" s="324"/>
      <c r="H3485" s="324"/>
      <c r="I3485" s="324"/>
    </row>
    <row r="3486" spans="3:9" ht="27" x14ac:dyDescent="0.3">
      <c r="C3486" s="202"/>
      <c r="D3486" s="321" t="s">
        <v>3092</v>
      </c>
      <c r="E3486" s="316"/>
      <c r="F3486" s="319"/>
      <c r="G3486" s="324"/>
      <c r="H3486" s="324"/>
      <c r="I3486" s="324"/>
    </row>
    <row r="3487" spans="3:9" ht="27" x14ac:dyDescent="0.3">
      <c r="C3487" s="202"/>
      <c r="D3487" s="321" t="s">
        <v>3093</v>
      </c>
      <c r="E3487" s="316" t="s">
        <v>3078</v>
      </c>
      <c r="F3487" s="319">
        <v>16</v>
      </c>
      <c r="G3487" s="324"/>
      <c r="H3487" s="324"/>
      <c r="I3487" s="111">
        <f t="shared" ref="I3487:I3491" si="401">(G3487+H3487)*F3487</f>
        <v>0</v>
      </c>
    </row>
    <row r="3488" spans="3:9" ht="27" x14ac:dyDescent="0.3">
      <c r="C3488" s="202"/>
      <c r="D3488" s="321" t="s">
        <v>3094</v>
      </c>
      <c r="E3488" s="316" t="s">
        <v>3078</v>
      </c>
      <c r="F3488" s="319">
        <v>14</v>
      </c>
      <c r="G3488" s="324"/>
      <c r="H3488" s="324"/>
      <c r="I3488" s="111">
        <f t="shared" si="401"/>
        <v>0</v>
      </c>
    </row>
    <row r="3489" spans="3:9" ht="27" x14ac:dyDescent="0.3">
      <c r="C3489" s="202"/>
      <c r="D3489" s="321" t="s">
        <v>3095</v>
      </c>
      <c r="E3489" s="316" t="s">
        <v>3078</v>
      </c>
      <c r="F3489" s="319">
        <v>8</v>
      </c>
      <c r="G3489" s="324"/>
      <c r="H3489" s="324"/>
      <c r="I3489" s="111">
        <f t="shared" si="401"/>
        <v>0</v>
      </c>
    </row>
    <row r="3490" spans="3:9" ht="27" x14ac:dyDescent="0.3">
      <c r="C3490" s="202"/>
      <c r="D3490" s="321" t="s">
        <v>3096</v>
      </c>
      <c r="E3490" s="316" t="s">
        <v>3078</v>
      </c>
      <c r="F3490" s="319">
        <v>8</v>
      </c>
      <c r="G3490" s="324"/>
      <c r="H3490" s="324"/>
      <c r="I3490" s="111">
        <f t="shared" si="401"/>
        <v>0</v>
      </c>
    </row>
    <row r="3491" spans="3:9" ht="27" x14ac:dyDescent="0.3">
      <c r="C3491" s="202"/>
      <c r="D3491" s="321" t="s">
        <v>3097</v>
      </c>
      <c r="E3491" s="316" t="s">
        <v>3078</v>
      </c>
      <c r="F3491" s="319">
        <v>1</v>
      </c>
      <c r="G3491" s="324"/>
      <c r="H3491" s="324"/>
      <c r="I3491" s="111">
        <f t="shared" si="401"/>
        <v>0</v>
      </c>
    </row>
    <row r="3492" spans="3:9" ht="27" x14ac:dyDescent="0.3">
      <c r="C3492" s="202"/>
      <c r="D3492" s="321" t="s">
        <v>3098</v>
      </c>
      <c r="E3492" s="316"/>
      <c r="F3492" s="319"/>
      <c r="G3492" s="324"/>
      <c r="H3492" s="324"/>
      <c r="I3492" s="324"/>
    </row>
    <row r="3493" spans="3:9" ht="14.25" x14ac:dyDescent="0.3">
      <c r="C3493" s="202"/>
      <c r="D3493" s="321" t="s">
        <v>3099</v>
      </c>
      <c r="E3493" s="316"/>
      <c r="F3493" s="319"/>
      <c r="G3493" s="324"/>
      <c r="H3493" s="324"/>
      <c r="I3493" s="324"/>
    </row>
    <row r="3494" spans="3:9" ht="27" x14ac:dyDescent="0.3">
      <c r="C3494" s="202"/>
      <c r="D3494" s="321" t="s">
        <v>3100</v>
      </c>
      <c r="E3494" s="316"/>
      <c r="F3494" s="319"/>
      <c r="G3494" s="324"/>
      <c r="H3494" s="324"/>
      <c r="I3494" s="324"/>
    </row>
    <row r="3495" spans="3:9" ht="14.25" x14ac:dyDescent="0.3">
      <c r="C3495" s="202"/>
      <c r="D3495" s="321" t="s">
        <v>3101</v>
      </c>
      <c r="E3495" s="316"/>
      <c r="F3495" s="319"/>
      <c r="G3495" s="324"/>
      <c r="H3495" s="324"/>
      <c r="I3495" s="324"/>
    </row>
    <row r="3496" spans="3:9" ht="27" x14ac:dyDescent="0.3">
      <c r="C3496" s="202"/>
      <c r="D3496" s="321" t="s">
        <v>3102</v>
      </c>
      <c r="E3496" s="316" t="s">
        <v>3078</v>
      </c>
      <c r="F3496" s="319">
        <v>1</v>
      </c>
      <c r="G3496" s="324"/>
      <c r="H3496" s="324"/>
      <c r="I3496" s="111">
        <f t="shared" ref="I3496" si="402">(G3496+H3496)*F3496</f>
        <v>0</v>
      </c>
    </row>
    <row r="3497" spans="3:9" ht="27" x14ac:dyDescent="0.3">
      <c r="C3497" s="202"/>
      <c r="D3497" s="321" t="s">
        <v>3098</v>
      </c>
      <c r="E3497" s="316"/>
      <c r="F3497" s="319"/>
      <c r="G3497" s="324"/>
      <c r="H3497" s="324"/>
      <c r="I3497" s="324"/>
    </row>
    <row r="3498" spans="3:9" ht="14.25" x14ac:dyDescent="0.3">
      <c r="C3498" s="202"/>
      <c r="D3498" s="321" t="s">
        <v>3099</v>
      </c>
      <c r="E3498" s="316"/>
      <c r="F3498" s="319"/>
      <c r="G3498" s="324"/>
      <c r="H3498" s="324"/>
      <c r="I3498" s="324"/>
    </row>
    <row r="3499" spans="3:9" ht="27" x14ac:dyDescent="0.3">
      <c r="C3499" s="202"/>
      <c r="D3499" s="321" t="s">
        <v>3100</v>
      </c>
      <c r="E3499" s="316"/>
      <c r="F3499" s="319"/>
      <c r="G3499" s="324"/>
      <c r="H3499" s="324"/>
      <c r="I3499" s="324"/>
    </row>
    <row r="3500" spans="3:9" ht="14.25" x14ac:dyDescent="0.3">
      <c r="C3500" s="202"/>
      <c r="D3500" s="321" t="s">
        <v>3101</v>
      </c>
      <c r="E3500" s="316"/>
      <c r="F3500" s="319"/>
      <c r="G3500" s="324"/>
      <c r="H3500" s="324"/>
      <c r="I3500" s="324"/>
    </row>
    <row r="3501" spans="3:9" ht="27" x14ac:dyDescent="0.3">
      <c r="C3501" s="202"/>
      <c r="D3501" s="321" t="s">
        <v>3103</v>
      </c>
      <c r="E3501" s="316" t="s">
        <v>3078</v>
      </c>
      <c r="F3501" s="319">
        <v>1</v>
      </c>
      <c r="G3501" s="324"/>
      <c r="H3501" s="324"/>
      <c r="I3501" s="111">
        <f t="shared" ref="I3501" si="403">(G3501+H3501)*F3501</f>
        <v>0</v>
      </c>
    </row>
    <row r="3502" spans="3:9" ht="27" x14ac:dyDescent="0.3">
      <c r="C3502" s="202"/>
      <c r="D3502" s="321" t="s">
        <v>3098</v>
      </c>
      <c r="E3502" s="316"/>
      <c r="F3502" s="319"/>
      <c r="G3502" s="324"/>
      <c r="H3502" s="324"/>
      <c r="I3502" s="324"/>
    </row>
    <row r="3503" spans="3:9" ht="14.25" x14ac:dyDescent="0.3">
      <c r="C3503" s="202"/>
      <c r="D3503" s="321" t="s">
        <v>3099</v>
      </c>
      <c r="E3503" s="316"/>
      <c r="F3503" s="319"/>
      <c r="G3503" s="324"/>
      <c r="H3503" s="324"/>
      <c r="I3503" s="324"/>
    </row>
    <row r="3504" spans="3:9" ht="27" x14ac:dyDescent="0.3">
      <c r="C3504" s="202"/>
      <c r="D3504" s="321" t="s">
        <v>3104</v>
      </c>
      <c r="E3504" s="316"/>
      <c r="F3504" s="319"/>
      <c r="G3504" s="324"/>
      <c r="H3504" s="324"/>
      <c r="I3504" s="324"/>
    </row>
    <row r="3505" spans="3:9" ht="14.25" x14ac:dyDescent="0.3">
      <c r="C3505" s="202"/>
      <c r="D3505" s="321" t="s">
        <v>3101</v>
      </c>
      <c r="E3505" s="316"/>
      <c r="F3505" s="319"/>
      <c r="G3505" s="324"/>
      <c r="H3505" s="324"/>
      <c r="I3505" s="324"/>
    </row>
    <row r="3506" spans="3:9" ht="27" x14ac:dyDescent="0.3">
      <c r="C3506" s="202"/>
      <c r="D3506" s="321" t="s">
        <v>3105</v>
      </c>
      <c r="E3506" s="316" t="s">
        <v>3078</v>
      </c>
      <c r="F3506" s="319">
        <v>1</v>
      </c>
      <c r="G3506" s="324"/>
      <c r="H3506" s="324"/>
      <c r="I3506" s="111">
        <f t="shared" ref="I3506" si="404">(G3506+H3506)*F3506</f>
        <v>0</v>
      </c>
    </row>
    <row r="3507" spans="3:9" ht="27" x14ac:dyDescent="0.3">
      <c r="C3507" s="202"/>
      <c r="D3507" s="321" t="s">
        <v>3098</v>
      </c>
      <c r="E3507" s="316"/>
      <c r="F3507" s="319"/>
      <c r="G3507" s="324"/>
      <c r="H3507" s="324"/>
      <c r="I3507" s="324"/>
    </row>
    <row r="3508" spans="3:9" ht="14.25" x14ac:dyDescent="0.3">
      <c r="C3508" s="202"/>
      <c r="D3508" s="321" t="s">
        <v>3099</v>
      </c>
      <c r="E3508" s="316"/>
      <c r="F3508" s="319"/>
      <c r="G3508" s="324"/>
      <c r="H3508" s="324"/>
      <c r="I3508" s="324"/>
    </row>
    <row r="3509" spans="3:9" ht="27" x14ac:dyDescent="0.3">
      <c r="C3509" s="202"/>
      <c r="D3509" s="321" t="s">
        <v>3104</v>
      </c>
      <c r="E3509" s="316"/>
      <c r="F3509" s="319"/>
      <c r="G3509" s="324"/>
      <c r="H3509" s="324"/>
      <c r="I3509" s="324"/>
    </row>
    <row r="3510" spans="3:9" ht="14.25" x14ac:dyDescent="0.3">
      <c r="C3510" s="202"/>
      <c r="D3510" s="321" t="s">
        <v>3101</v>
      </c>
      <c r="E3510" s="316"/>
      <c r="F3510" s="319"/>
      <c r="G3510" s="324"/>
      <c r="H3510" s="324"/>
      <c r="I3510" s="324"/>
    </row>
    <row r="3511" spans="3:9" ht="27" x14ac:dyDescent="0.3">
      <c r="C3511" s="202"/>
      <c r="D3511" s="321" t="s">
        <v>3106</v>
      </c>
      <c r="E3511" s="316" t="s">
        <v>3078</v>
      </c>
      <c r="F3511" s="319">
        <v>1</v>
      </c>
      <c r="G3511" s="324"/>
      <c r="H3511" s="324"/>
      <c r="I3511" s="111">
        <f t="shared" ref="I3511" si="405">(G3511+H3511)*F3511</f>
        <v>0</v>
      </c>
    </row>
    <row r="3512" spans="3:9" ht="27" x14ac:dyDescent="0.3">
      <c r="C3512" s="202"/>
      <c r="D3512" s="321" t="s">
        <v>3098</v>
      </c>
      <c r="E3512" s="316"/>
      <c r="F3512" s="319"/>
      <c r="G3512" s="324"/>
      <c r="H3512" s="324"/>
      <c r="I3512" s="324"/>
    </row>
    <row r="3513" spans="3:9" ht="14.25" x14ac:dyDescent="0.3">
      <c r="C3513" s="202"/>
      <c r="D3513" s="321" t="s">
        <v>3099</v>
      </c>
      <c r="E3513" s="316"/>
      <c r="F3513" s="319"/>
      <c r="G3513" s="324"/>
      <c r="H3513" s="324"/>
      <c r="I3513" s="324"/>
    </row>
    <row r="3514" spans="3:9" ht="27" x14ac:dyDescent="0.3">
      <c r="C3514" s="202"/>
      <c r="D3514" s="321" t="s">
        <v>3107</v>
      </c>
      <c r="E3514" s="316"/>
      <c r="F3514" s="319"/>
      <c r="G3514" s="324"/>
      <c r="H3514" s="324"/>
      <c r="I3514" s="324"/>
    </row>
    <row r="3515" spans="3:9" ht="14.25" x14ac:dyDescent="0.3">
      <c r="C3515" s="202"/>
      <c r="D3515" s="321" t="s">
        <v>3101</v>
      </c>
      <c r="E3515" s="316"/>
      <c r="F3515" s="319"/>
      <c r="G3515" s="324"/>
      <c r="H3515" s="324"/>
      <c r="I3515" s="324"/>
    </row>
    <row r="3516" spans="3:9" ht="27" x14ac:dyDescent="0.3">
      <c r="C3516" s="202"/>
      <c r="D3516" s="321" t="s">
        <v>3108</v>
      </c>
      <c r="E3516" s="316" t="s">
        <v>3078</v>
      </c>
      <c r="F3516" s="319">
        <v>1</v>
      </c>
      <c r="G3516" s="324"/>
      <c r="H3516" s="324"/>
      <c r="I3516" s="111">
        <f t="shared" ref="I3516" si="406">(G3516+H3516)*F3516</f>
        <v>0</v>
      </c>
    </row>
    <row r="3517" spans="3:9" ht="27" x14ac:dyDescent="0.3">
      <c r="C3517" s="202"/>
      <c r="D3517" s="321" t="s">
        <v>3098</v>
      </c>
      <c r="E3517" s="316"/>
      <c r="F3517" s="319"/>
      <c r="G3517" s="324"/>
      <c r="H3517" s="324"/>
      <c r="I3517" s="324"/>
    </row>
    <row r="3518" spans="3:9" ht="14.25" x14ac:dyDescent="0.3">
      <c r="C3518" s="202"/>
      <c r="D3518" s="321" t="s">
        <v>3099</v>
      </c>
      <c r="E3518" s="316"/>
      <c r="F3518" s="319"/>
      <c r="G3518" s="324"/>
      <c r="H3518" s="324"/>
      <c r="I3518" s="324"/>
    </row>
    <row r="3519" spans="3:9" ht="27" x14ac:dyDescent="0.3">
      <c r="C3519" s="202"/>
      <c r="D3519" s="321" t="s">
        <v>3109</v>
      </c>
      <c r="E3519" s="316"/>
      <c r="F3519" s="319"/>
      <c r="G3519" s="324"/>
      <c r="H3519" s="324"/>
      <c r="I3519" s="324"/>
    </row>
    <row r="3520" spans="3:9" ht="14.25" x14ac:dyDescent="0.3">
      <c r="C3520" s="202"/>
      <c r="D3520" s="321" t="s">
        <v>3101</v>
      </c>
      <c r="E3520" s="316"/>
      <c r="F3520" s="319"/>
      <c r="G3520" s="324"/>
      <c r="H3520" s="324"/>
      <c r="I3520" s="324"/>
    </row>
    <row r="3521" spans="3:9" ht="27" x14ac:dyDescent="0.3">
      <c r="C3521" s="202"/>
      <c r="D3521" s="321" t="s">
        <v>3110</v>
      </c>
      <c r="E3521" s="316" t="s">
        <v>3078</v>
      </c>
      <c r="F3521" s="319">
        <v>1</v>
      </c>
      <c r="G3521" s="324"/>
      <c r="H3521" s="324"/>
      <c r="I3521" s="111">
        <f t="shared" ref="I3521" si="407">(G3521+H3521)*F3521</f>
        <v>0</v>
      </c>
    </row>
    <row r="3522" spans="3:9" ht="27" x14ac:dyDescent="0.3">
      <c r="C3522" s="202"/>
      <c r="D3522" s="321" t="s">
        <v>3098</v>
      </c>
      <c r="E3522" s="316"/>
      <c r="F3522" s="319"/>
      <c r="G3522" s="324"/>
      <c r="H3522" s="324"/>
      <c r="I3522" s="324"/>
    </row>
    <row r="3523" spans="3:9" ht="14.25" x14ac:dyDescent="0.3">
      <c r="C3523" s="202"/>
      <c r="D3523" s="321" t="s">
        <v>3099</v>
      </c>
      <c r="E3523" s="316"/>
      <c r="F3523" s="319"/>
      <c r="G3523" s="324"/>
      <c r="H3523" s="324"/>
      <c r="I3523" s="324"/>
    </row>
    <row r="3524" spans="3:9" ht="27" x14ac:dyDescent="0.3">
      <c r="C3524" s="202"/>
      <c r="D3524" s="321" t="s">
        <v>3111</v>
      </c>
      <c r="E3524" s="316"/>
      <c r="F3524" s="319"/>
      <c r="G3524" s="324"/>
      <c r="H3524" s="324"/>
      <c r="I3524" s="324"/>
    </row>
    <row r="3525" spans="3:9" ht="14.25" x14ac:dyDescent="0.3">
      <c r="C3525" s="202"/>
      <c r="D3525" s="321" t="s">
        <v>3101</v>
      </c>
      <c r="E3525" s="316"/>
      <c r="F3525" s="319"/>
      <c r="G3525" s="324"/>
      <c r="H3525" s="324"/>
      <c r="I3525" s="324"/>
    </row>
    <row r="3526" spans="3:9" ht="27" x14ac:dyDescent="0.3">
      <c r="C3526" s="202"/>
      <c r="D3526" s="321" t="s">
        <v>3112</v>
      </c>
      <c r="E3526" s="316" t="s">
        <v>3078</v>
      </c>
      <c r="F3526" s="319">
        <v>2</v>
      </c>
      <c r="G3526" s="324"/>
      <c r="H3526" s="324"/>
      <c r="I3526" s="111">
        <f t="shared" ref="I3526:I3542" si="408">(G3526+H3526)*F3526</f>
        <v>0</v>
      </c>
    </row>
    <row r="3527" spans="3:9" ht="27" x14ac:dyDescent="0.3">
      <c r="C3527" s="202"/>
      <c r="D3527" s="321" t="s">
        <v>3113</v>
      </c>
      <c r="E3527" s="316" t="s">
        <v>3078</v>
      </c>
      <c r="F3527" s="319">
        <v>2</v>
      </c>
      <c r="G3527" s="324"/>
      <c r="H3527" s="324"/>
      <c r="I3527" s="111">
        <f t="shared" si="408"/>
        <v>0</v>
      </c>
    </row>
    <row r="3528" spans="3:9" ht="27" x14ac:dyDescent="0.3">
      <c r="C3528" s="202"/>
      <c r="D3528" s="321" t="s">
        <v>3114</v>
      </c>
      <c r="E3528" s="316" t="s">
        <v>3078</v>
      </c>
      <c r="F3528" s="319">
        <v>1</v>
      </c>
      <c r="G3528" s="324"/>
      <c r="H3528" s="324"/>
      <c r="I3528" s="111">
        <f t="shared" si="408"/>
        <v>0</v>
      </c>
    </row>
    <row r="3529" spans="3:9" ht="27" x14ac:dyDescent="0.3">
      <c r="C3529" s="202"/>
      <c r="D3529" s="321" t="s">
        <v>3115</v>
      </c>
      <c r="E3529" s="316" t="s">
        <v>3078</v>
      </c>
      <c r="F3529" s="319">
        <v>1</v>
      </c>
      <c r="G3529" s="324"/>
      <c r="H3529" s="324"/>
      <c r="I3529" s="111">
        <f t="shared" si="408"/>
        <v>0</v>
      </c>
    </row>
    <row r="3530" spans="3:9" ht="27" x14ac:dyDescent="0.3">
      <c r="C3530" s="202"/>
      <c r="D3530" s="321" t="s">
        <v>3116</v>
      </c>
      <c r="E3530" s="316" t="s">
        <v>3078</v>
      </c>
      <c r="F3530" s="319">
        <v>2</v>
      </c>
      <c r="G3530" s="324"/>
      <c r="H3530" s="324"/>
      <c r="I3530" s="111">
        <f t="shared" si="408"/>
        <v>0</v>
      </c>
    </row>
    <row r="3531" spans="3:9" ht="27" x14ac:dyDescent="0.3">
      <c r="C3531" s="202"/>
      <c r="D3531" s="321" t="s">
        <v>3117</v>
      </c>
      <c r="E3531" s="316" t="s">
        <v>3078</v>
      </c>
      <c r="F3531" s="319">
        <v>4</v>
      </c>
      <c r="G3531" s="324"/>
      <c r="H3531" s="324"/>
      <c r="I3531" s="111">
        <f t="shared" si="408"/>
        <v>0</v>
      </c>
    </row>
    <row r="3532" spans="3:9" ht="27" x14ac:dyDescent="0.3">
      <c r="C3532" s="202"/>
      <c r="D3532" s="321" t="s">
        <v>3118</v>
      </c>
      <c r="E3532" s="316" t="s">
        <v>3078</v>
      </c>
      <c r="F3532" s="319">
        <v>4</v>
      </c>
      <c r="G3532" s="324"/>
      <c r="H3532" s="324"/>
      <c r="I3532" s="111">
        <f t="shared" si="408"/>
        <v>0</v>
      </c>
    </row>
    <row r="3533" spans="3:9" ht="14.25" x14ac:dyDescent="0.3">
      <c r="C3533" s="202"/>
      <c r="D3533" s="321" t="s">
        <v>3119</v>
      </c>
      <c r="E3533" s="316" t="s">
        <v>3078</v>
      </c>
      <c r="F3533" s="319">
        <v>2</v>
      </c>
      <c r="G3533" s="324"/>
      <c r="H3533" s="324"/>
      <c r="I3533" s="111">
        <f t="shared" si="408"/>
        <v>0</v>
      </c>
    </row>
    <row r="3534" spans="3:9" ht="14.25" x14ac:dyDescent="0.3">
      <c r="C3534" s="202"/>
      <c r="D3534" s="321" t="s">
        <v>3120</v>
      </c>
      <c r="E3534" s="316" t="s">
        <v>3078</v>
      </c>
      <c r="F3534" s="319">
        <v>2</v>
      </c>
      <c r="G3534" s="324"/>
      <c r="H3534" s="324"/>
      <c r="I3534" s="111">
        <f t="shared" si="408"/>
        <v>0</v>
      </c>
    </row>
    <row r="3535" spans="3:9" ht="27" x14ac:dyDescent="0.3">
      <c r="C3535" s="202"/>
      <c r="D3535" s="321" t="s">
        <v>3121</v>
      </c>
      <c r="E3535" s="316" t="s">
        <v>3078</v>
      </c>
      <c r="F3535" s="319">
        <v>4</v>
      </c>
      <c r="G3535" s="324"/>
      <c r="H3535" s="324"/>
      <c r="I3535" s="111">
        <f t="shared" si="408"/>
        <v>0</v>
      </c>
    </row>
    <row r="3536" spans="3:9" ht="27" x14ac:dyDescent="0.3">
      <c r="C3536" s="202"/>
      <c r="D3536" s="321" t="s">
        <v>3122</v>
      </c>
      <c r="E3536" s="316" t="s">
        <v>3078</v>
      </c>
      <c r="F3536" s="319">
        <v>1</v>
      </c>
      <c r="G3536" s="324"/>
      <c r="H3536" s="324"/>
      <c r="I3536" s="111">
        <f t="shared" si="408"/>
        <v>0</v>
      </c>
    </row>
    <row r="3537" spans="3:9" ht="14.25" x14ac:dyDescent="0.3">
      <c r="C3537" s="202"/>
      <c r="D3537" s="321" t="s">
        <v>3123</v>
      </c>
      <c r="E3537" s="316" t="s">
        <v>3078</v>
      </c>
      <c r="F3537" s="319">
        <v>1</v>
      </c>
      <c r="G3537" s="324"/>
      <c r="H3537" s="324"/>
      <c r="I3537" s="111">
        <f t="shared" si="408"/>
        <v>0</v>
      </c>
    </row>
    <row r="3538" spans="3:9" ht="27" x14ac:dyDescent="0.3">
      <c r="C3538" s="202"/>
      <c r="D3538" s="321" t="s">
        <v>3285</v>
      </c>
      <c r="E3538" s="316" t="s">
        <v>3078</v>
      </c>
      <c r="F3538" s="319">
        <v>1</v>
      </c>
      <c r="G3538" s="324"/>
      <c r="H3538" s="324"/>
      <c r="I3538" s="111">
        <f t="shared" si="408"/>
        <v>0</v>
      </c>
    </row>
    <row r="3539" spans="3:9" ht="14.25" x14ac:dyDescent="0.3">
      <c r="C3539" s="202"/>
      <c r="D3539" s="321" t="s">
        <v>3125</v>
      </c>
      <c r="E3539" s="316" t="s">
        <v>3078</v>
      </c>
      <c r="F3539" s="319">
        <v>1</v>
      </c>
      <c r="G3539" s="324"/>
      <c r="H3539" s="324"/>
      <c r="I3539" s="111">
        <f t="shared" si="408"/>
        <v>0</v>
      </c>
    </row>
    <row r="3540" spans="3:9" ht="27" x14ac:dyDescent="0.3">
      <c r="C3540" s="202"/>
      <c r="D3540" s="321" t="s">
        <v>3126</v>
      </c>
      <c r="E3540" s="316" t="s">
        <v>3078</v>
      </c>
      <c r="F3540" s="319">
        <v>1</v>
      </c>
      <c r="G3540" s="324"/>
      <c r="H3540" s="324"/>
      <c r="I3540" s="111">
        <f t="shared" si="408"/>
        <v>0</v>
      </c>
    </row>
    <row r="3541" spans="3:9" ht="27" x14ac:dyDescent="0.3">
      <c r="C3541" s="202"/>
      <c r="D3541" s="321" t="s">
        <v>3127</v>
      </c>
      <c r="E3541" s="316" t="s">
        <v>3078</v>
      </c>
      <c r="F3541" s="319">
        <v>1</v>
      </c>
      <c r="G3541" s="324"/>
      <c r="H3541" s="324"/>
      <c r="I3541" s="111">
        <f t="shared" si="408"/>
        <v>0</v>
      </c>
    </row>
    <row r="3542" spans="3:9" ht="14.25" x14ac:dyDescent="0.3">
      <c r="C3542" s="202"/>
      <c r="D3542" s="321" t="s">
        <v>3128</v>
      </c>
      <c r="E3542" s="316" t="s">
        <v>3078</v>
      </c>
      <c r="F3542" s="319">
        <v>1</v>
      </c>
      <c r="G3542" s="324"/>
      <c r="H3542" s="324"/>
      <c r="I3542" s="111">
        <f t="shared" si="408"/>
        <v>0</v>
      </c>
    </row>
    <row r="3543" spans="3:9" ht="14.25" x14ac:dyDescent="0.3">
      <c r="C3543" s="202"/>
      <c r="D3543" s="321" t="s">
        <v>3129</v>
      </c>
      <c r="E3543" s="316"/>
      <c r="F3543" s="319"/>
      <c r="G3543" s="324"/>
      <c r="H3543" s="324"/>
      <c r="I3543" s="324"/>
    </row>
    <row r="3544" spans="3:9" ht="14.25" x14ac:dyDescent="0.3">
      <c r="C3544" s="202"/>
      <c r="D3544" s="321" t="s">
        <v>3130</v>
      </c>
      <c r="E3544" s="316"/>
      <c r="F3544" s="319"/>
      <c r="G3544" s="324"/>
      <c r="H3544" s="324"/>
      <c r="I3544" s="324"/>
    </row>
    <row r="3545" spans="3:9" ht="14.25" x14ac:dyDescent="0.3">
      <c r="C3545" s="202"/>
      <c r="D3545" s="321" t="s">
        <v>3131</v>
      </c>
      <c r="E3545" s="316" t="s">
        <v>3132</v>
      </c>
      <c r="F3545" s="319">
        <v>30</v>
      </c>
      <c r="G3545" s="324"/>
      <c r="H3545" s="324"/>
      <c r="I3545" s="111">
        <f t="shared" ref="I3545:I3555" si="409">(G3545+H3545)*F3545</f>
        <v>0</v>
      </c>
    </row>
    <row r="3546" spans="3:9" ht="14.25" x14ac:dyDescent="0.3">
      <c r="C3546" s="202"/>
      <c r="D3546" s="321" t="s">
        <v>3133</v>
      </c>
      <c r="E3546" s="316" t="s">
        <v>3132</v>
      </c>
      <c r="F3546" s="319">
        <v>40</v>
      </c>
      <c r="G3546" s="324"/>
      <c r="H3546" s="324"/>
      <c r="I3546" s="111">
        <f t="shared" si="409"/>
        <v>0</v>
      </c>
    </row>
    <row r="3547" spans="3:9" ht="14.25" x14ac:dyDescent="0.3">
      <c r="C3547" s="202"/>
      <c r="D3547" s="321" t="s">
        <v>3134</v>
      </c>
      <c r="E3547" s="316" t="s">
        <v>3132</v>
      </c>
      <c r="F3547" s="319">
        <v>40</v>
      </c>
      <c r="G3547" s="324"/>
      <c r="H3547" s="324"/>
      <c r="I3547" s="111">
        <f t="shared" si="409"/>
        <v>0</v>
      </c>
    </row>
    <row r="3548" spans="3:9" ht="14.25" x14ac:dyDescent="0.3">
      <c r="C3548" s="202"/>
      <c r="D3548" s="321" t="s">
        <v>3135</v>
      </c>
      <c r="E3548" s="316"/>
      <c r="F3548" s="319"/>
      <c r="G3548" s="324"/>
      <c r="H3548" s="324"/>
      <c r="I3548" s="111"/>
    </row>
    <row r="3549" spans="3:9" ht="14.25" x14ac:dyDescent="0.3">
      <c r="C3549" s="202"/>
      <c r="D3549" s="321" t="s">
        <v>3136</v>
      </c>
      <c r="E3549" s="316" t="s">
        <v>3132</v>
      </c>
      <c r="F3549" s="319">
        <v>20</v>
      </c>
      <c r="G3549" s="324"/>
      <c r="H3549" s="324"/>
      <c r="I3549" s="111">
        <f t="shared" si="409"/>
        <v>0</v>
      </c>
    </row>
    <row r="3550" spans="3:9" ht="14.25" x14ac:dyDescent="0.3">
      <c r="C3550" s="202"/>
      <c r="D3550" s="321" t="s">
        <v>3137</v>
      </c>
      <c r="E3550" s="316" t="s">
        <v>3132</v>
      </c>
      <c r="F3550" s="319">
        <v>20</v>
      </c>
      <c r="G3550" s="324"/>
      <c r="H3550" s="324"/>
      <c r="I3550" s="111">
        <f t="shared" si="409"/>
        <v>0</v>
      </c>
    </row>
    <row r="3551" spans="3:9" ht="14.25" x14ac:dyDescent="0.3">
      <c r="C3551" s="202"/>
      <c r="D3551" s="321" t="s">
        <v>3138</v>
      </c>
      <c r="E3551" s="316" t="s">
        <v>3132</v>
      </c>
      <c r="F3551" s="319">
        <v>80</v>
      </c>
      <c r="G3551" s="324"/>
      <c r="H3551" s="324"/>
      <c r="I3551" s="111">
        <f t="shared" si="409"/>
        <v>0</v>
      </c>
    </row>
    <row r="3552" spans="3:9" ht="14.25" x14ac:dyDescent="0.3">
      <c r="C3552" s="202"/>
      <c r="D3552" s="321" t="s">
        <v>3139</v>
      </c>
      <c r="E3552" s="316"/>
      <c r="F3552" s="319"/>
      <c r="G3552" s="324"/>
      <c r="H3552" s="324"/>
      <c r="I3552" s="111"/>
    </row>
    <row r="3553" spans="3:10" ht="14.25" x14ac:dyDescent="0.3">
      <c r="C3553" s="202"/>
      <c r="D3553" s="321" t="s">
        <v>3140</v>
      </c>
      <c r="E3553" s="316" t="s">
        <v>3132</v>
      </c>
      <c r="F3553" s="319">
        <v>20</v>
      </c>
      <c r="G3553" s="324"/>
      <c r="H3553" s="324"/>
      <c r="I3553" s="111">
        <f t="shared" si="409"/>
        <v>0</v>
      </c>
    </row>
    <row r="3554" spans="3:10" ht="14.25" x14ac:dyDescent="0.3">
      <c r="C3554" s="202"/>
      <c r="D3554" s="321" t="s">
        <v>3141</v>
      </c>
      <c r="E3554" s="316" t="s">
        <v>3132</v>
      </c>
      <c r="F3554" s="319">
        <v>20</v>
      </c>
      <c r="G3554" s="324"/>
      <c r="H3554" s="324"/>
      <c r="I3554" s="111">
        <f t="shared" si="409"/>
        <v>0</v>
      </c>
    </row>
    <row r="3555" spans="3:10" ht="14.25" x14ac:dyDescent="0.3">
      <c r="C3555" s="202"/>
      <c r="D3555" s="321" t="s">
        <v>3142</v>
      </c>
      <c r="E3555" s="316" t="s">
        <v>3132</v>
      </c>
      <c r="F3555" s="319">
        <v>40</v>
      </c>
      <c r="G3555" s="324"/>
      <c r="H3555" s="324"/>
      <c r="I3555" s="111">
        <f t="shared" si="409"/>
        <v>0</v>
      </c>
    </row>
    <row r="3556" spans="3:10" ht="14.25" x14ac:dyDescent="0.3">
      <c r="C3556" s="202"/>
      <c r="D3556" s="321" t="s">
        <v>3143</v>
      </c>
      <c r="E3556" s="316"/>
      <c r="F3556" s="319"/>
      <c r="G3556" s="324"/>
      <c r="H3556" s="324"/>
      <c r="I3556" s="324"/>
    </row>
    <row r="3557" spans="3:10" ht="18" x14ac:dyDescent="0.35">
      <c r="C3557" s="202"/>
      <c r="D3557" s="327" t="s">
        <v>3287</v>
      </c>
      <c r="E3557" s="329"/>
      <c r="F3557" s="329"/>
      <c r="G3557" s="329"/>
      <c r="H3557" s="329"/>
      <c r="I3557" s="323">
        <f>SUM(I3558:I3588)</f>
        <v>0</v>
      </c>
      <c r="J3557" s="296"/>
    </row>
    <row r="3558" spans="3:10" x14ac:dyDescent="0.3">
      <c r="C3558" s="329"/>
      <c r="D3558" s="321"/>
      <c r="E3558" s="316"/>
      <c r="F3558" s="319"/>
      <c r="G3558" s="324"/>
      <c r="H3558" s="324"/>
      <c r="I3558" s="324"/>
      <c r="J3558" s="296"/>
    </row>
    <row r="3559" spans="3:10" ht="27" x14ac:dyDescent="0.3">
      <c r="C3559" s="202"/>
      <c r="D3559" s="321" t="s">
        <v>3144</v>
      </c>
      <c r="E3559" s="316" t="s">
        <v>3078</v>
      </c>
      <c r="F3559" s="319">
        <v>1</v>
      </c>
      <c r="G3559" s="324"/>
      <c r="H3559" s="324"/>
      <c r="I3559" s="111">
        <f t="shared" ref="I3559:I3588" si="410">(G3559+H3559)*F3559</f>
        <v>0</v>
      </c>
      <c r="J3559" s="296"/>
    </row>
    <row r="3560" spans="3:10" ht="14.25" x14ac:dyDescent="0.3">
      <c r="C3560" s="202"/>
      <c r="D3560" s="321" t="s">
        <v>3145</v>
      </c>
      <c r="E3560" s="316" t="s">
        <v>3078</v>
      </c>
      <c r="F3560" s="319">
        <v>1</v>
      </c>
      <c r="G3560" s="324"/>
      <c r="H3560" s="324"/>
      <c r="I3560" s="111">
        <f t="shared" si="410"/>
        <v>0</v>
      </c>
      <c r="J3560" s="296"/>
    </row>
    <row r="3561" spans="3:10" ht="14.25" x14ac:dyDescent="0.3">
      <c r="C3561" s="202"/>
      <c r="D3561" s="321" t="s">
        <v>3146</v>
      </c>
      <c r="E3561" s="316"/>
      <c r="F3561" s="319"/>
      <c r="G3561" s="324"/>
      <c r="H3561" s="324"/>
      <c r="I3561" s="111"/>
      <c r="J3561" s="296"/>
    </row>
    <row r="3562" spans="3:10" ht="14.25" x14ac:dyDescent="0.3">
      <c r="C3562" s="202"/>
      <c r="D3562" s="321" t="s">
        <v>3147</v>
      </c>
      <c r="E3562" s="316"/>
      <c r="F3562" s="319"/>
      <c r="G3562" s="324"/>
      <c r="H3562" s="324"/>
      <c r="I3562" s="111"/>
      <c r="J3562" s="296"/>
    </row>
    <row r="3563" spans="3:10" ht="27" x14ac:dyDescent="0.3">
      <c r="C3563" s="202"/>
      <c r="D3563" s="321" t="s">
        <v>3148</v>
      </c>
      <c r="E3563" s="316"/>
      <c r="F3563" s="319"/>
      <c r="G3563" s="324"/>
      <c r="H3563" s="324"/>
      <c r="I3563" s="111"/>
      <c r="J3563" s="296"/>
    </row>
    <row r="3564" spans="3:10" ht="14.25" x14ac:dyDescent="0.3">
      <c r="C3564" s="202"/>
      <c r="D3564" s="321" t="s">
        <v>3149</v>
      </c>
      <c r="E3564" s="316"/>
      <c r="F3564" s="319"/>
      <c r="G3564" s="324"/>
      <c r="H3564" s="324"/>
      <c r="I3564" s="111"/>
      <c r="J3564" s="296"/>
    </row>
    <row r="3565" spans="3:10" ht="14.25" x14ac:dyDescent="0.3">
      <c r="C3565" s="202"/>
      <c r="D3565" s="321" t="s">
        <v>3088</v>
      </c>
      <c r="E3565" s="316"/>
      <c r="F3565" s="319"/>
      <c r="G3565" s="324"/>
      <c r="H3565" s="324"/>
      <c r="I3565" s="111"/>
      <c r="J3565" s="296"/>
    </row>
    <row r="3566" spans="3:10" ht="14.25" x14ac:dyDescent="0.3">
      <c r="C3566" s="202"/>
      <c r="D3566" s="321" t="s">
        <v>3083</v>
      </c>
      <c r="E3566" s="316"/>
      <c r="F3566" s="319"/>
      <c r="G3566" s="324"/>
      <c r="H3566" s="324"/>
      <c r="I3566" s="111"/>
      <c r="J3566" s="296"/>
    </row>
    <row r="3567" spans="3:10" ht="14.25" x14ac:dyDescent="0.3">
      <c r="C3567" s="202"/>
      <c r="D3567" s="321" t="s">
        <v>3147</v>
      </c>
      <c r="E3567" s="316"/>
      <c r="F3567" s="319"/>
      <c r="G3567" s="324"/>
      <c r="H3567" s="324"/>
      <c r="I3567" s="111"/>
      <c r="J3567" s="296"/>
    </row>
    <row r="3568" spans="3:10" ht="27" x14ac:dyDescent="0.3">
      <c r="C3568" s="202"/>
      <c r="D3568" s="321" t="s">
        <v>3150</v>
      </c>
      <c r="E3568" s="316"/>
      <c r="F3568" s="319"/>
      <c r="G3568" s="324"/>
      <c r="H3568" s="324"/>
      <c r="I3568" s="111"/>
      <c r="J3568" s="296"/>
    </row>
    <row r="3569" spans="3:10" ht="14.25" x14ac:dyDescent="0.3">
      <c r="C3569" s="202"/>
      <c r="D3569" s="321" t="s">
        <v>3149</v>
      </c>
      <c r="E3569" s="316"/>
      <c r="F3569" s="319"/>
      <c r="G3569" s="324"/>
      <c r="H3569" s="324"/>
      <c r="I3569" s="111"/>
      <c r="J3569" s="296"/>
    </row>
    <row r="3570" spans="3:10" ht="27" x14ac:dyDescent="0.3">
      <c r="C3570" s="202"/>
      <c r="D3570" s="321" t="s">
        <v>3151</v>
      </c>
      <c r="E3570" s="316"/>
      <c r="F3570" s="319"/>
      <c r="G3570" s="324"/>
      <c r="H3570" s="324"/>
      <c r="I3570" s="111"/>
      <c r="J3570" s="296"/>
    </row>
    <row r="3571" spans="3:10" ht="27" x14ac:dyDescent="0.3">
      <c r="C3571" s="202"/>
      <c r="D3571" s="321" t="s">
        <v>3152</v>
      </c>
      <c r="E3571" s="316" t="s">
        <v>3078</v>
      </c>
      <c r="F3571" s="319">
        <v>1</v>
      </c>
      <c r="G3571" s="324"/>
      <c r="H3571" s="324"/>
      <c r="I3571" s="111">
        <f t="shared" si="410"/>
        <v>0</v>
      </c>
      <c r="J3571" s="296"/>
    </row>
    <row r="3572" spans="3:10" ht="14.25" x14ac:dyDescent="0.3">
      <c r="C3572" s="202"/>
      <c r="D3572" s="321" t="s">
        <v>3153</v>
      </c>
      <c r="E3572" s="316" t="s">
        <v>3078</v>
      </c>
      <c r="F3572" s="319">
        <v>2</v>
      </c>
      <c r="G3572" s="324"/>
      <c r="H3572" s="324"/>
      <c r="I3572" s="111">
        <f t="shared" si="410"/>
        <v>0</v>
      </c>
      <c r="J3572" s="296"/>
    </row>
    <row r="3573" spans="3:10" ht="14.25" x14ac:dyDescent="0.3">
      <c r="C3573" s="202"/>
      <c r="D3573" s="321" t="s">
        <v>3154</v>
      </c>
      <c r="E3573" s="316" t="s">
        <v>3078</v>
      </c>
      <c r="F3573" s="319">
        <v>2</v>
      </c>
      <c r="G3573" s="324"/>
      <c r="H3573" s="324"/>
      <c r="I3573" s="111">
        <f t="shared" si="410"/>
        <v>0</v>
      </c>
      <c r="J3573" s="296"/>
    </row>
    <row r="3574" spans="3:10" ht="27" x14ac:dyDescent="0.3">
      <c r="C3574" s="202"/>
      <c r="D3574" s="321" t="s">
        <v>3155</v>
      </c>
      <c r="E3574" s="316" t="s">
        <v>3078</v>
      </c>
      <c r="F3574" s="319">
        <v>5</v>
      </c>
      <c r="G3574" s="324"/>
      <c r="H3574" s="324"/>
      <c r="I3574" s="111">
        <f t="shared" si="410"/>
        <v>0</v>
      </c>
      <c r="J3574" s="296"/>
    </row>
    <row r="3575" spans="3:10" ht="27" x14ac:dyDescent="0.3">
      <c r="C3575" s="202"/>
      <c r="D3575" s="321" t="s">
        <v>3156</v>
      </c>
      <c r="E3575" s="316" t="s">
        <v>3078</v>
      </c>
      <c r="F3575" s="319">
        <v>3</v>
      </c>
      <c r="G3575" s="324"/>
      <c r="H3575" s="324"/>
      <c r="I3575" s="111">
        <f t="shared" si="410"/>
        <v>0</v>
      </c>
      <c r="J3575" s="296"/>
    </row>
    <row r="3576" spans="3:10" ht="14.25" x14ac:dyDescent="0.3">
      <c r="C3576" s="202"/>
      <c r="D3576" s="321" t="s">
        <v>3157</v>
      </c>
      <c r="E3576" s="316" t="s">
        <v>3078</v>
      </c>
      <c r="F3576" s="319">
        <v>1</v>
      </c>
      <c r="G3576" s="324"/>
      <c r="H3576" s="324"/>
      <c r="I3576" s="111">
        <f t="shared" si="410"/>
        <v>0</v>
      </c>
      <c r="J3576" s="296"/>
    </row>
    <row r="3577" spans="3:10" ht="14.25" x14ac:dyDescent="0.3">
      <c r="C3577" s="202"/>
      <c r="D3577" s="321" t="s">
        <v>3158</v>
      </c>
      <c r="E3577" s="316" t="s">
        <v>3078</v>
      </c>
      <c r="F3577" s="319">
        <v>1</v>
      </c>
      <c r="G3577" s="324"/>
      <c r="H3577" s="324"/>
      <c r="I3577" s="111">
        <f t="shared" si="410"/>
        <v>0</v>
      </c>
      <c r="J3577" s="296"/>
    </row>
    <row r="3578" spans="3:10" ht="14.25" x14ac:dyDescent="0.3">
      <c r="C3578" s="202"/>
      <c r="D3578" s="321" t="s">
        <v>3159</v>
      </c>
      <c r="E3578" s="316"/>
      <c r="F3578" s="319"/>
      <c r="G3578" s="324"/>
      <c r="H3578" s="324"/>
      <c r="I3578" s="111"/>
      <c r="J3578" s="296"/>
    </row>
    <row r="3579" spans="3:10" ht="14.25" x14ac:dyDescent="0.3">
      <c r="C3579" s="202"/>
      <c r="D3579" s="321" t="s">
        <v>3160</v>
      </c>
      <c r="E3579" s="316"/>
      <c r="F3579" s="319"/>
      <c r="G3579" s="324"/>
      <c r="H3579" s="324"/>
      <c r="I3579" s="111"/>
      <c r="J3579" s="296"/>
    </row>
    <row r="3580" spans="3:10" ht="14.25" x14ac:dyDescent="0.3">
      <c r="C3580" s="202"/>
      <c r="D3580" s="321" t="s">
        <v>3161</v>
      </c>
      <c r="E3580" s="316" t="s">
        <v>3132</v>
      </c>
      <c r="F3580" s="319">
        <v>30</v>
      </c>
      <c r="G3580" s="324"/>
      <c r="H3580" s="324"/>
      <c r="I3580" s="111">
        <f t="shared" si="410"/>
        <v>0</v>
      </c>
      <c r="J3580" s="296"/>
    </row>
    <row r="3581" spans="3:10" ht="14.25" x14ac:dyDescent="0.3">
      <c r="C3581" s="202"/>
      <c r="D3581" s="321" t="s">
        <v>3162</v>
      </c>
      <c r="E3581" s="316" t="s">
        <v>3132</v>
      </c>
      <c r="F3581" s="319">
        <v>30</v>
      </c>
      <c r="G3581" s="324"/>
      <c r="H3581" s="324"/>
      <c r="I3581" s="111">
        <f t="shared" si="410"/>
        <v>0</v>
      </c>
      <c r="J3581" s="296"/>
    </row>
    <row r="3582" spans="3:10" ht="14.25" x14ac:dyDescent="0.3">
      <c r="C3582" s="202"/>
      <c r="D3582" s="321" t="s">
        <v>3163</v>
      </c>
      <c r="E3582" s="316"/>
      <c r="F3582" s="319"/>
      <c r="G3582" s="324"/>
      <c r="H3582" s="324"/>
      <c r="I3582" s="111"/>
      <c r="J3582" s="296"/>
    </row>
    <row r="3583" spans="3:10" ht="14.25" x14ac:dyDescent="0.3">
      <c r="C3583" s="202"/>
      <c r="D3583" s="321" t="s">
        <v>3164</v>
      </c>
      <c r="E3583" s="316"/>
      <c r="F3583" s="319"/>
      <c r="G3583" s="324"/>
      <c r="H3583" s="324"/>
      <c r="I3583" s="111"/>
      <c r="J3583" s="296"/>
    </row>
    <row r="3584" spans="3:10" ht="14.25" x14ac:dyDescent="0.3">
      <c r="C3584" s="202"/>
      <c r="D3584" s="321" t="s">
        <v>3136</v>
      </c>
      <c r="E3584" s="316" t="s">
        <v>3132</v>
      </c>
      <c r="F3584" s="319">
        <v>40</v>
      </c>
      <c r="G3584" s="324"/>
      <c r="H3584" s="324"/>
      <c r="I3584" s="111">
        <f t="shared" si="410"/>
        <v>0</v>
      </c>
      <c r="J3584" s="296"/>
    </row>
    <row r="3585" spans="3:10" ht="14.25" x14ac:dyDescent="0.3">
      <c r="C3585" s="202"/>
      <c r="D3585" s="321" t="s">
        <v>3165</v>
      </c>
      <c r="E3585" s="316"/>
      <c r="F3585" s="319"/>
      <c r="G3585" s="324"/>
      <c r="H3585" s="324"/>
      <c r="I3585" s="111"/>
      <c r="J3585" s="296"/>
    </row>
    <row r="3586" spans="3:10" ht="14.25" x14ac:dyDescent="0.3">
      <c r="C3586" s="202"/>
      <c r="D3586" s="321" t="s">
        <v>3140</v>
      </c>
      <c r="E3586" s="316" t="s">
        <v>3132</v>
      </c>
      <c r="F3586" s="319">
        <v>40</v>
      </c>
      <c r="G3586" s="324"/>
      <c r="H3586" s="324"/>
      <c r="I3586" s="111">
        <f t="shared" si="410"/>
        <v>0</v>
      </c>
      <c r="J3586" s="296"/>
    </row>
    <row r="3587" spans="3:10" ht="14.25" x14ac:dyDescent="0.3">
      <c r="C3587" s="202"/>
      <c r="D3587" s="321" t="s">
        <v>3166</v>
      </c>
      <c r="E3587" s="316"/>
      <c r="F3587" s="319"/>
      <c r="G3587" s="324"/>
      <c r="H3587" s="324"/>
      <c r="I3587" s="111"/>
      <c r="J3587" s="296"/>
    </row>
    <row r="3588" spans="3:10" ht="14.25" x14ac:dyDescent="0.3">
      <c r="C3588" s="202"/>
      <c r="D3588" s="321" t="s">
        <v>3140</v>
      </c>
      <c r="E3588" s="316" t="s">
        <v>3132</v>
      </c>
      <c r="F3588" s="319">
        <v>20</v>
      </c>
      <c r="G3588" s="324"/>
      <c r="H3588" s="324"/>
      <c r="I3588" s="111">
        <f t="shared" si="410"/>
        <v>0</v>
      </c>
      <c r="J3588" s="296"/>
    </row>
    <row r="3589" spans="3:10" ht="14.25" x14ac:dyDescent="0.3">
      <c r="C3589" s="202"/>
      <c r="D3589" s="321" t="s">
        <v>3143</v>
      </c>
      <c r="E3589" s="316"/>
      <c r="F3589" s="319"/>
      <c r="G3589" s="324"/>
      <c r="H3589" s="324"/>
      <c r="I3589" s="324"/>
      <c r="J3589" s="296"/>
    </row>
    <row r="3590" spans="3:10" ht="18" x14ac:dyDescent="0.35">
      <c r="C3590" s="202"/>
      <c r="D3590" s="327" t="s">
        <v>3288</v>
      </c>
      <c r="E3590" s="329"/>
      <c r="F3590" s="329"/>
      <c r="G3590" s="329"/>
      <c r="H3590" s="329"/>
      <c r="I3590" s="323">
        <f>SUM(I3591:I3619)</f>
        <v>0</v>
      </c>
      <c r="J3590" s="296"/>
    </row>
    <row r="3591" spans="3:10" ht="27" x14ac:dyDescent="0.3">
      <c r="C3591" s="202"/>
      <c r="D3591" s="321" t="s">
        <v>3167</v>
      </c>
      <c r="E3591" s="316" t="s">
        <v>3078</v>
      </c>
      <c r="F3591" s="319">
        <v>1</v>
      </c>
      <c r="G3591" s="324"/>
      <c r="H3591" s="324"/>
      <c r="I3591" s="111">
        <f t="shared" ref="I3591:I3618" si="411">(G3591+H3591)*F3591</f>
        <v>0</v>
      </c>
      <c r="J3591" s="296"/>
    </row>
    <row r="3592" spans="3:10" ht="14.25" x14ac:dyDescent="0.3">
      <c r="C3592" s="202"/>
      <c r="D3592" s="321" t="s">
        <v>3146</v>
      </c>
      <c r="E3592" s="316" t="s">
        <v>3078</v>
      </c>
      <c r="F3592" s="319">
        <v>1</v>
      </c>
      <c r="G3592" s="324"/>
      <c r="H3592" s="324"/>
      <c r="I3592" s="111">
        <f t="shared" si="411"/>
        <v>0</v>
      </c>
      <c r="J3592" s="296"/>
    </row>
    <row r="3593" spans="3:10" ht="14.25" x14ac:dyDescent="0.3">
      <c r="C3593" s="202"/>
      <c r="D3593" s="321" t="s">
        <v>3147</v>
      </c>
      <c r="E3593" s="316"/>
      <c r="F3593" s="319"/>
      <c r="G3593" s="324"/>
      <c r="H3593" s="324"/>
      <c r="I3593" s="111"/>
      <c r="J3593" s="296"/>
    </row>
    <row r="3594" spans="3:10" ht="27" x14ac:dyDescent="0.3">
      <c r="C3594" s="202"/>
      <c r="D3594" s="321" t="s">
        <v>3148</v>
      </c>
      <c r="E3594" s="316"/>
      <c r="F3594" s="319"/>
      <c r="G3594" s="324"/>
      <c r="H3594" s="324"/>
      <c r="I3594" s="111"/>
      <c r="J3594" s="296"/>
    </row>
    <row r="3595" spans="3:10" ht="14.25" x14ac:dyDescent="0.3">
      <c r="C3595" s="202"/>
      <c r="D3595" s="321" t="s">
        <v>3149</v>
      </c>
      <c r="E3595" s="316"/>
      <c r="F3595" s="319"/>
      <c r="G3595" s="324"/>
      <c r="H3595" s="324"/>
      <c r="I3595" s="111"/>
      <c r="J3595" s="296"/>
    </row>
    <row r="3596" spans="3:10" ht="14.25" x14ac:dyDescent="0.3">
      <c r="C3596" s="202"/>
      <c r="D3596" s="321" t="s">
        <v>3088</v>
      </c>
      <c r="E3596" s="316"/>
      <c r="F3596" s="319"/>
      <c r="G3596" s="324"/>
      <c r="H3596" s="324"/>
      <c r="I3596" s="111"/>
      <c r="J3596" s="296"/>
    </row>
    <row r="3597" spans="3:10" ht="14.25" x14ac:dyDescent="0.3">
      <c r="C3597" s="202"/>
      <c r="D3597" s="321" t="s">
        <v>3083</v>
      </c>
      <c r="E3597" s="316"/>
      <c r="F3597" s="319"/>
      <c r="G3597" s="324"/>
      <c r="H3597" s="324"/>
      <c r="I3597" s="111"/>
      <c r="J3597" s="296"/>
    </row>
    <row r="3598" spans="3:10" ht="14.25" x14ac:dyDescent="0.3">
      <c r="C3598" s="202"/>
      <c r="D3598" s="321" t="s">
        <v>3147</v>
      </c>
      <c r="E3598" s="316"/>
      <c r="F3598" s="319"/>
      <c r="G3598" s="324"/>
      <c r="H3598" s="324"/>
      <c r="I3598" s="111"/>
      <c r="J3598" s="296"/>
    </row>
    <row r="3599" spans="3:10" ht="27" x14ac:dyDescent="0.3">
      <c r="C3599" s="202"/>
      <c r="D3599" s="321" t="s">
        <v>3150</v>
      </c>
      <c r="E3599" s="316"/>
      <c r="F3599" s="319"/>
      <c r="G3599" s="324"/>
      <c r="H3599" s="324"/>
      <c r="I3599" s="111"/>
      <c r="J3599" s="296"/>
    </row>
    <row r="3600" spans="3:10" ht="14.25" x14ac:dyDescent="0.3">
      <c r="C3600" s="202"/>
      <c r="D3600" s="321" t="s">
        <v>3149</v>
      </c>
      <c r="E3600" s="316"/>
      <c r="F3600" s="319"/>
      <c r="G3600" s="324"/>
      <c r="H3600" s="324"/>
      <c r="I3600" s="111"/>
      <c r="J3600" s="296"/>
    </row>
    <row r="3601" spans="3:10" ht="27" x14ac:dyDescent="0.3">
      <c r="C3601" s="202"/>
      <c r="D3601" s="321" t="s">
        <v>3151</v>
      </c>
      <c r="E3601" s="316"/>
      <c r="F3601" s="319"/>
      <c r="G3601" s="324"/>
      <c r="H3601" s="324"/>
      <c r="I3601" s="111"/>
      <c r="J3601" s="296"/>
    </row>
    <row r="3602" spans="3:10" ht="27" x14ac:dyDescent="0.3">
      <c r="C3602" s="202"/>
      <c r="D3602" s="321" t="s">
        <v>3168</v>
      </c>
      <c r="E3602" s="316" t="s">
        <v>3078</v>
      </c>
      <c r="F3602" s="319">
        <v>1</v>
      </c>
      <c r="G3602" s="324"/>
      <c r="H3602" s="324"/>
      <c r="I3602" s="111">
        <f t="shared" si="411"/>
        <v>0</v>
      </c>
      <c r="J3602" s="296"/>
    </row>
    <row r="3603" spans="3:10" ht="14.25" x14ac:dyDescent="0.3">
      <c r="C3603" s="202"/>
      <c r="D3603" s="321" t="s">
        <v>3169</v>
      </c>
      <c r="E3603" s="316" t="s">
        <v>3078</v>
      </c>
      <c r="F3603" s="319">
        <v>2</v>
      </c>
      <c r="G3603" s="324"/>
      <c r="H3603" s="324"/>
      <c r="I3603" s="111">
        <f t="shared" si="411"/>
        <v>0</v>
      </c>
      <c r="J3603" s="296"/>
    </row>
    <row r="3604" spans="3:10" ht="27" x14ac:dyDescent="0.3">
      <c r="C3604" s="202"/>
      <c r="D3604" s="321" t="s">
        <v>3170</v>
      </c>
      <c r="E3604" s="316" t="s">
        <v>3078</v>
      </c>
      <c r="F3604" s="319">
        <v>5</v>
      </c>
      <c r="G3604" s="324"/>
      <c r="H3604" s="324"/>
      <c r="I3604" s="111">
        <f t="shared" si="411"/>
        <v>0</v>
      </c>
      <c r="J3604" s="296"/>
    </row>
    <row r="3605" spans="3:10" ht="27" x14ac:dyDescent="0.3">
      <c r="C3605" s="202"/>
      <c r="D3605" s="321" t="s">
        <v>3171</v>
      </c>
      <c r="E3605" s="316" t="s">
        <v>3078</v>
      </c>
      <c r="F3605" s="319">
        <v>3</v>
      </c>
      <c r="G3605" s="324"/>
      <c r="H3605" s="324"/>
      <c r="I3605" s="111">
        <f t="shared" si="411"/>
        <v>0</v>
      </c>
      <c r="J3605" s="296"/>
    </row>
    <row r="3606" spans="3:10" ht="14.25" x14ac:dyDescent="0.3">
      <c r="C3606" s="202"/>
      <c r="D3606" s="321" t="s">
        <v>3172</v>
      </c>
      <c r="E3606" s="316" t="s">
        <v>3078</v>
      </c>
      <c r="F3606" s="319">
        <v>1</v>
      </c>
      <c r="G3606" s="324"/>
      <c r="H3606" s="324"/>
      <c r="I3606" s="111">
        <f t="shared" si="411"/>
        <v>0</v>
      </c>
      <c r="J3606" s="296"/>
    </row>
    <row r="3607" spans="3:10" ht="14.25" x14ac:dyDescent="0.3">
      <c r="C3607" s="202"/>
      <c r="D3607" s="321" t="s">
        <v>3173</v>
      </c>
      <c r="E3607" s="316" t="s">
        <v>3078</v>
      </c>
      <c r="F3607" s="319">
        <v>1</v>
      </c>
      <c r="G3607" s="324"/>
      <c r="H3607" s="324"/>
      <c r="I3607" s="111">
        <f t="shared" si="411"/>
        <v>0</v>
      </c>
      <c r="J3607" s="296"/>
    </row>
    <row r="3608" spans="3:10" ht="14.25" x14ac:dyDescent="0.3">
      <c r="C3608" s="202"/>
      <c r="D3608" s="321" t="s">
        <v>3174</v>
      </c>
      <c r="E3608" s="316"/>
      <c r="F3608" s="319"/>
      <c r="G3608" s="324"/>
      <c r="H3608" s="324"/>
      <c r="I3608" s="111"/>
      <c r="J3608" s="296"/>
    </row>
    <row r="3609" spans="3:10" ht="14.25" x14ac:dyDescent="0.3">
      <c r="C3609" s="202"/>
      <c r="D3609" s="321" t="s">
        <v>3175</v>
      </c>
      <c r="E3609" s="316"/>
      <c r="F3609" s="319"/>
      <c r="G3609" s="324"/>
      <c r="H3609" s="324"/>
      <c r="I3609" s="111"/>
      <c r="J3609" s="296"/>
    </row>
    <row r="3610" spans="3:10" ht="14.25" x14ac:dyDescent="0.3">
      <c r="C3610" s="202"/>
      <c r="D3610" s="321" t="s">
        <v>3161</v>
      </c>
      <c r="E3610" s="316" t="s">
        <v>3132</v>
      </c>
      <c r="F3610" s="319">
        <v>20</v>
      </c>
      <c r="G3610" s="324"/>
      <c r="H3610" s="324"/>
      <c r="I3610" s="111">
        <f t="shared" si="411"/>
        <v>0</v>
      </c>
      <c r="J3610" s="296"/>
    </row>
    <row r="3611" spans="3:10" ht="14.25" x14ac:dyDescent="0.3">
      <c r="C3611" s="202"/>
      <c r="D3611" s="321" t="s">
        <v>3162</v>
      </c>
      <c r="E3611" s="316" t="s">
        <v>3132</v>
      </c>
      <c r="F3611" s="319">
        <v>20</v>
      </c>
      <c r="G3611" s="324"/>
      <c r="H3611" s="324"/>
      <c r="I3611" s="111">
        <f t="shared" si="411"/>
        <v>0</v>
      </c>
      <c r="J3611" s="296"/>
    </row>
    <row r="3612" spans="3:10" ht="14.25" x14ac:dyDescent="0.3">
      <c r="C3612" s="202"/>
      <c r="D3612" s="321" t="s">
        <v>3176</v>
      </c>
      <c r="E3612" s="316"/>
      <c r="F3612" s="319"/>
      <c r="G3612" s="324"/>
      <c r="H3612" s="324"/>
      <c r="I3612" s="111"/>
      <c r="J3612" s="296"/>
    </row>
    <row r="3613" spans="3:10" ht="14.25" x14ac:dyDescent="0.3">
      <c r="C3613" s="202"/>
      <c r="D3613" s="321" t="s">
        <v>3177</v>
      </c>
      <c r="E3613" s="316"/>
      <c r="F3613" s="319"/>
      <c r="G3613" s="324"/>
      <c r="H3613" s="324"/>
      <c r="I3613" s="111"/>
      <c r="J3613" s="296"/>
    </row>
    <row r="3614" spans="3:10" ht="14.25" x14ac:dyDescent="0.3">
      <c r="C3614" s="202"/>
      <c r="D3614" s="321" t="s">
        <v>3136</v>
      </c>
      <c r="E3614" s="316" t="s">
        <v>3132</v>
      </c>
      <c r="F3614" s="319">
        <v>40</v>
      </c>
      <c r="G3614" s="324"/>
      <c r="H3614" s="324"/>
      <c r="I3614" s="111">
        <f t="shared" si="411"/>
        <v>0</v>
      </c>
      <c r="J3614" s="296"/>
    </row>
    <row r="3615" spans="3:10" ht="14.25" x14ac:dyDescent="0.3">
      <c r="C3615" s="202"/>
      <c r="D3615" s="321" t="s">
        <v>3178</v>
      </c>
      <c r="E3615" s="316"/>
      <c r="F3615" s="319"/>
      <c r="G3615" s="324"/>
      <c r="H3615" s="324"/>
      <c r="I3615" s="111"/>
      <c r="J3615" s="296"/>
    </row>
    <row r="3616" spans="3:10" ht="14.25" x14ac:dyDescent="0.3">
      <c r="C3616" s="202"/>
      <c r="D3616" s="321" t="s">
        <v>3140</v>
      </c>
      <c r="E3616" s="316" t="s">
        <v>3132</v>
      </c>
      <c r="F3616" s="319">
        <v>40</v>
      </c>
      <c r="G3616" s="324"/>
      <c r="H3616" s="324"/>
      <c r="I3616" s="111">
        <f t="shared" si="411"/>
        <v>0</v>
      </c>
      <c r="J3616" s="296"/>
    </row>
    <row r="3617" spans="3:10" ht="14.25" x14ac:dyDescent="0.3">
      <c r="C3617" s="202"/>
      <c r="D3617" s="321" t="s">
        <v>3179</v>
      </c>
      <c r="E3617" s="316"/>
      <c r="F3617" s="319"/>
      <c r="G3617" s="324"/>
      <c r="H3617" s="324"/>
      <c r="I3617" s="111"/>
      <c r="J3617" s="296"/>
    </row>
    <row r="3618" spans="3:10" ht="14.25" x14ac:dyDescent="0.3">
      <c r="C3618" s="202"/>
      <c r="D3618" s="321" t="s">
        <v>3140</v>
      </c>
      <c r="E3618" s="316" t="s">
        <v>3132</v>
      </c>
      <c r="F3618" s="319">
        <v>20</v>
      </c>
      <c r="G3618" s="324"/>
      <c r="H3618" s="324"/>
      <c r="I3618" s="111">
        <f t="shared" si="411"/>
        <v>0</v>
      </c>
      <c r="J3618" s="296"/>
    </row>
    <row r="3619" spans="3:10" ht="14.25" x14ac:dyDescent="0.3">
      <c r="C3619" s="202"/>
      <c r="D3619" s="321" t="s">
        <v>3143</v>
      </c>
      <c r="E3619" s="316"/>
      <c r="F3619" s="319"/>
      <c r="G3619" s="324"/>
      <c r="H3619" s="324"/>
      <c r="I3619" s="111"/>
      <c r="J3619" s="296"/>
    </row>
    <row r="3620" spans="3:10" ht="18" x14ac:dyDescent="0.35">
      <c r="C3620" s="202"/>
      <c r="D3620" s="327" t="s">
        <v>3289</v>
      </c>
      <c r="E3620" s="329"/>
      <c r="F3620" s="329"/>
      <c r="G3620" s="329"/>
      <c r="H3620" s="329"/>
      <c r="I3620" s="323">
        <f>SUM(I3621:I3648)</f>
        <v>0</v>
      </c>
      <c r="J3620" s="296"/>
    </row>
    <row r="3621" spans="3:10" ht="27" x14ac:dyDescent="0.3">
      <c r="C3621" s="202"/>
      <c r="D3621" s="321" t="s">
        <v>3180</v>
      </c>
      <c r="E3621" s="316" t="s">
        <v>3078</v>
      </c>
      <c r="F3621" s="319">
        <v>1</v>
      </c>
      <c r="G3621" s="324"/>
      <c r="H3621" s="324"/>
      <c r="I3621" s="111">
        <f t="shared" ref="I3621:I3647" si="412">(G3621+H3621)*F3621</f>
        <v>0</v>
      </c>
      <c r="J3621" s="296"/>
    </row>
    <row r="3622" spans="3:10" ht="14.25" x14ac:dyDescent="0.3">
      <c r="C3622" s="202"/>
      <c r="D3622" s="321" t="s">
        <v>3146</v>
      </c>
      <c r="E3622" s="316"/>
      <c r="F3622" s="319">
        <v>1</v>
      </c>
      <c r="G3622" s="324"/>
      <c r="H3622" s="324"/>
      <c r="I3622" s="111">
        <f t="shared" si="412"/>
        <v>0</v>
      </c>
      <c r="J3622" s="296"/>
    </row>
    <row r="3623" spans="3:10" ht="14.25" x14ac:dyDescent="0.3">
      <c r="C3623" s="202"/>
      <c r="D3623" s="321" t="s">
        <v>3147</v>
      </c>
      <c r="E3623" s="316"/>
      <c r="F3623" s="319"/>
      <c r="G3623" s="324"/>
      <c r="H3623" s="324"/>
      <c r="I3623" s="111"/>
      <c r="J3623" s="296"/>
    </row>
    <row r="3624" spans="3:10" ht="27" x14ac:dyDescent="0.3">
      <c r="C3624" s="202"/>
      <c r="D3624" s="321" t="s">
        <v>3148</v>
      </c>
      <c r="E3624" s="316"/>
      <c r="F3624" s="319"/>
      <c r="G3624" s="324"/>
      <c r="H3624" s="324"/>
      <c r="I3624" s="111"/>
      <c r="J3624" s="296"/>
    </row>
    <row r="3625" spans="3:10" ht="14.25" x14ac:dyDescent="0.3">
      <c r="C3625" s="202"/>
      <c r="D3625" s="321" t="s">
        <v>3149</v>
      </c>
      <c r="E3625" s="316"/>
      <c r="F3625" s="319"/>
      <c r="G3625" s="324"/>
      <c r="H3625" s="324"/>
      <c r="I3625" s="111"/>
      <c r="J3625" s="296"/>
    </row>
    <row r="3626" spans="3:10" ht="14.25" x14ac:dyDescent="0.3">
      <c r="C3626" s="202"/>
      <c r="D3626" s="321" t="s">
        <v>3088</v>
      </c>
      <c r="E3626" s="316"/>
      <c r="F3626" s="319"/>
      <c r="G3626" s="324"/>
      <c r="H3626" s="324"/>
      <c r="I3626" s="111"/>
      <c r="J3626" s="296"/>
    </row>
    <row r="3627" spans="3:10" ht="14.25" x14ac:dyDescent="0.3">
      <c r="C3627" s="202"/>
      <c r="D3627" s="321" t="s">
        <v>3083</v>
      </c>
      <c r="E3627" s="316"/>
      <c r="F3627" s="319"/>
      <c r="G3627" s="324"/>
      <c r="H3627" s="324"/>
      <c r="I3627" s="111"/>
      <c r="J3627" s="296"/>
    </row>
    <row r="3628" spans="3:10" ht="14.25" x14ac:dyDescent="0.3">
      <c r="C3628" s="202"/>
      <c r="D3628" s="321" t="s">
        <v>3147</v>
      </c>
      <c r="E3628" s="316"/>
      <c r="F3628" s="319"/>
      <c r="G3628" s="324"/>
      <c r="H3628" s="324"/>
      <c r="I3628" s="111"/>
      <c r="J3628" s="296"/>
    </row>
    <row r="3629" spans="3:10" ht="27" x14ac:dyDescent="0.3">
      <c r="C3629" s="202"/>
      <c r="D3629" s="321" t="s">
        <v>3150</v>
      </c>
      <c r="E3629" s="316"/>
      <c r="F3629" s="319"/>
      <c r="G3629" s="324"/>
      <c r="H3629" s="324"/>
      <c r="I3629" s="111"/>
      <c r="J3629" s="296"/>
    </row>
    <row r="3630" spans="3:10" ht="14.25" x14ac:dyDescent="0.3">
      <c r="C3630" s="202"/>
      <c r="D3630" s="321" t="s">
        <v>3149</v>
      </c>
      <c r="E3630" s="316"/>
      <c r="F3630" s="319"/>
      <c r="G3630" s="324"/>
      <c r="H3630" s="324"/>
      <c r="I3630" s="111"/>
      <c r="J3630" s="296"/>
    </row>
    <row r="3631" spans="3:10" ht="27" x14ac:dyDescent="0.3">
      <c r="C3631" s="202"/>
      <c r="D3631" s="321" t="s">
        <v>3181</v>
      </c>
      <c r="E3631" s="316"/>
      <c r="F3631" s="319"/>
      <c r="G3631" s="324"/>
      <c r="H3631" s="324"/>
      <c r="I3631" s="111"/>
      <c r="J3631" s="296"/>
    </row>
    <row r="3632" spans="3:10" ht="27" x14ac:dyDescent="0.3">
      <c r="C3632" s="202"/>
      <c r="D3632" s="321" t="s">
        <v>3182</v>
      </c>
      <c r="E3632" s="316" t="s">
        <v>3078</v>
      </c>
      <c r="F3632" s="319">
        <v>1</v>
      </c>
      <c r="G3632" s="324"/>
      <c r="H3632" s="324"/>
      <c r="I3632" s="111">
        <f t="shared" si="412"/>
        <v>0</v>
      </c>
      <c r="J3632" s="296"/>
    </row>
    <row r="3633" spans="3:10" ht="14.25" x14ac:dyDescent="0.3">
      <c r="C3633" s="202"/>
      <c r="D3633" s="321" t="s">
        <v>3183</v>
      </c>
      <c r="E3633" s="316" t="s">
        <v>3078</v>
      </c>
      <c r="F3633" s="319">
        <v>2</v>
      </c>
      <c r="G3633" s="324"/>
      <c r="H3633" s="324"/>
      <c r="I3633" s="111">
        <f t="shared" si="412"/>
        <v>0</v>
      </c>
      <c r="J3633" s="296"/>
    </row>
    <row r="3634" spans="3:10" ht="27" x14ac:dyDescent="0.3">
      <c r="C3634" s="202"/>
      <c r="D3634" s="321" t="s">
        <v>3184</v>
      </c>
      <c r="E3634" s="316" t="s">
        <v>3078</v>
      </c>
      <c r="F3634" s="319">
        <v>5</v>
      </c>
      <c r="G3634" s="324"/>
      <c r="H3634" s="324"/>
      <c r="I3634" s="111">
        <f t="shared" si="412"/>
        <v>0</v>
      </c>
      <c r="J3634" s="296"/>
    </row>
    <row r="3635" spans="3:10" ht="27" x14ac:dyDescent="0.3">
      <c r="C3635" s="202"/>
      <c r="D3635" s="321" t="s">
        <v>3185</v>
      </c>
      <c r="E3635" s="316" t="s">
        <v>3078</v>
      </c>
      <c r="F3635" s="319">
        <v>4</v>
      </c>
      <c r="G3635" s="324"/>
      <c r="H3635" s="324"/>
      <c r="I3635" s="111">
        <f t="shared" si="412"/>
        <v>0</v>
      </c>
      <c r="J3635" s="296"/>
    </row>
    <row r="3636" spans="3:10" ht="27" x14ac:dyDescent="0.3">
      <c r="C3636" s="202"/>
      <c r="D3636" s="321" t="s">
        <v>3186</v>
      </c>
      <c r="E3636" s="316" t="s">
        <v>3078</v>
      </c>
      <c r="F3636" s="319">
        <v>4</v>
      </c>
      <c r="G3636" s="324"/>
      <c r="H3636" s="324"/>
      <c r="I3636" s="111">
        <f t="shared" si="412"/>
        <v>0</v>
      </c>
      <c r="J3636" s="296"/>
    </row>
    <row r="3637" spans="3:10" ht="14.25" x14ac:dyDescent="0.3">
      <c r="C3637" s="202"/>
      <c r="D3637" s="321" t="s">
        <v>3187</v>
      </c>
      <c r="E3637" s="316" t="s">
        <v>3078</v>
      </c>
      <c r="F3637" s="319">
        <v>1</v>
      </c>
      <c r="G3637" s="324"/>
      <c r="H3637" s="324"/>
      <c r="I3637" s="111">
        <f t="shared" si="412"/>
        <v>0</v>
      </c>
      <c r="J3637" s="296"/>
    </row>
    <row r="3638" spans="3:10" ht="14.25" x14ac:dyDescent="0.3">
      <c r="C3638" s="202"/>
      <c r="D3638" s="321" t="s">
        <v>3188</v>
      </c>
      <c r="E3638" s="316" t="s">
        <v>3078</v>
      </c>
      <c r="F3638" s="319">
        <v>1</v>
      </c>
      <c r="G3638" s="324"/>
      <c r="H3638" s="324"/>
      <c r="I3638" s="111">
        <f t="shared" si="412"/>
        <v>0</v>
      </c>
      <c r="J3638" s="296"/>
    </row>
    <row r="3639" spans="3:10" ht="14.25" x14ac:dyDescent="0.3">
      <c r="C3639" s="202"/>
      <c r="D3639" s="321" t="s">
        <v>3189</v>
      </c>
      <c r="E3639" s="316"/>
      <c r="F3639" s="319"/>
      <c r="G3639" s="324"/>
      <c r="H3639" s="324"/>
      <c r="I3639" s="111"/>
      <c r="J3639" s="296"/>
    </row>
    <row r="3640" spans="3:10" ht="14.25" x14ac:dyDescent="0.3">
      <c r="C3640" s="202"/>
      <c r="D3640" s="321" t="s">
        <v>3190</v>
      </c>
      <c r="E3640" s="316"/>
      <c r="F3640" s="319"/>
      <c r="G3640" s="324"/>
      <c r="H3640" s="324"/>
      <c r="I3640" s="111"/>
      <c r="J3640" s="296"/>
    </row>
    <row r="3641" spans="3:10" ht="14.25" x14ac:dyDescent="0.3">
      <c r="C3641" s="202"/>
      <c r="D3641" s="321" t="s">
        <v>3161</v>
      </c>
      <c r="E3641" s="316" t="s">
        <v>3132</v>
      </c>
      <c r="F3641" s="319">
        <v>30</v>
      </c>
      <c r="G3641" s="324"/>
      <c r="H3641" s="324"/>
      <c r="I3641" s="111">
        <f t="shared" si="412"/>
        <v>0</v>
      </c>
      <c r="J3641" s="296"/>
    </row>
    <row r="3642" spans="3:10" ht="14.25" x14ac:dyDescent="0.3">
      <c r="C3642" s="202"/>
      <c r="D3642" s="321" t="s">
        <v>3162</v>
      </c>
      <c r="E3642" s="316" t="s">
        <v>3132</v>
      </c>
      <c r="F3642" s="319">
        <v>20</v>
      </c>
      <c r="G3642" s="324"/>
      <c r="H3642" s="324"/>
      <c r="I3642" s="111">
        <f t="shared" si="412"/>
        <v>0</v>
      </c>
      <c r="J3642" s="296"/>
    </row>
    <row r="3643" spans="3:10" ht="14.25" x14ac:dyDescent="0.3">
      <c r="C3643" s="202"/>
      <c r="D3643" s="321" t="s">
        <v>3191</v>
      </c>
      <c r="E3643" s="316"/>
      <c r="F3643" s="319"/>
      <c r="G3643" s="324"/>
      <c r="H3643" s="324"/>
      <c r="I3643" s="111"/>
      <c r="J3643" s="296"/>
    </row>
    <row r="3644" spans="3:10" ht="14.25" x14ac:dyDescent="0.3">
      <c r="C3644" s="202"/>
      <c r="D3644" s="321" t="s">
        <v>3177</v>
      </c>
      <c r="E3644" s="316"/>
      <c r="F3644" s="319"/>
      <c r="G3644" s="324"/>
      <c r="H3644" s="324"/>
      <c r="I3644" s="111"/>
      <c r="J3644" s="296"/>
    </row>
    <row r="3645" spans="3:10" ht="14.25" x14ac:dyDescent="0.3">
      <c r="C3645" s="202"/>
      <c r="D3645" s="321" t="s">
        <v>3192</v>
      </c>
      <c r="E3645" s="316" t="s">
        <v>3132</v>
      </c>
      <c r="F3645" s="319">
        <v>20</v>
      </c>
      <c r="G3645" s="324"/>
      <c r="H3645" s="324"/>
      <c r="I3645" s="111">
        <f t="shared" si="412"/>
        <v>0</v>
      </c>
      <c r="J3645" s="296"/>
    </row>
    <row r="3646" spans="3:10" ht="14.25" x14ac:dyDescent="0.3">
      <c r="C3646" s="202"/>
      <c r="D3646" s="321" t="s">
        <v>3136</v>
      </c>
      <c r="E3646" s="316" t="s">
        <v>3132</v>
      </c>
      <c r="F3646" s="319">
        <v>30</v>
      </c>
      <c r="G3646" s="324"/>
      <c r="H3646" s="324"/>
      <c r="I3646" s="111">
        <f t="shared" si="412"/>
        <v>0</v>
      </c>
      <c r="J3646" s="296"/>
    </row>
    <row r="3647" spans="3:10" ht="14.25" x14ac:dyDescent="0.3">
      <c r="C3647" s="202"/>
      <c r="D3647" s="321" t="s">
        <v>3137</v>
      </c>
      <c r="E3647" s="316" t="s">
        <v>3132</v>
      </c>
      <c r="F3647" s="319">
        <v>20</v>
      </c>
      <c r="G3647" s="324"/>
      <c r="H3647" s="324"/>
      <c r="I3647" s="111">
        <f t="shared" si="412"/>
        <v>0</v>
      </c>
      <c r="J3647" s="296"/>
    </row>
    <row r="3648" spans="3:10" ht="14.25" x14ac:dyDescent="0.3">
      <c r="C3648" s="202"/>
      <c r="D3648" s="321" t="s">
        <v>3193</v>
      </c>
      <c r="E3648" s="316" t="s">
        <v>3132</v>
      </c>
      <c r="F3648" s="319">
        <v>15</v>
      </c>
      <c r="G3648" s="324"/>
      <c r="H3648" s="324"/>
      <c r="I3648" s="111">
        <f t="shared" ref="I3648" si="413">F3648*G3648</f>
        <v>0</v>
      </c>
      <c r="J3648" s="296"/>
    </row>
    <row r="3649" spans="3:10" ht="14.25" x14ac:dyDescent="0.3">
      <c r="C3649" s="202"/>
      <c r="D3649" s="321" t="s">
        <v>3143</v>
      </c>
      <c r="E3649" s="316"/>
      <c r="F3649" s="319"/>
      <c r="G3649" s="324"/>
      <c r="H3649" s="324"/>
      <c r="I3649" s="111"/>
      <c r="J3649" s="296"/>
    </row>
    <row r="3650" spans="3:10" ht="18" x14ac:dyDescent="0.35">
      <c r="C3650" s="202"/>
      <c r="D3650" s="327" t="s">
        <v>3290</v>
      </c>
      <c r="E3650" s="202"/>
      <c r="F3650" s="202"/>
      <c r="G3650" s="202"/>
      <c r="H3650" s="202"/>
      <c r="I3650" s="323">
        <f>SUM(I3651:I3668)</f>
        <v>0</v>
      </c>
      <c r="J3650" s="296"/>
    </row>
    <row r="3651" spans="3:10" ht="27" x14ac:dyDescent="0.3">
      <c r="C3651" s="202"/>
      <c r="D3651" s="321" t="s">
        <v>3195</v>
      </c>
      <c r="E3651" s="316" t="s">
        <v>3078</v>
      </c>
      <c r="F3651" s="319">
        <v>1</v>
      </c>
      <c r="G3651" s="324"/>
      <c r="H3651" s="324"/>
      <c r="I3651" s="111">
        <f t="shared" ref="I3651:I3668" si="414">(G3651+H3651)*F3651</f>
        <v>0</v>
      </c>
      <c r="J3651" s="296"/>
    </row>
    <row r="3652" spans="3:10" ht="14.25" x14ac:dyDescent="0.3">
      <c r="C3652" s="202"/>
      <c r="D3652" s="321" t="s">
        <v>3124</v>
      </c>
      <c r="E3652" s="316"/>
      <c r="F3652" s="319"/>
      <c r="G3652" s="324"/>
      <c r="H3652" s="324"/>
      <c r="I3652" s="111"/>
      <c r="J3652" s="296"/>
    </row>
    <row r="3653" spans="3:10" ht="14.25" x14ac:dyDescent="0.3">
      <c r="C3653" s="202"/>
      <c r="D3653" s="321" t="s">
        <v>3196</v>
      </c>
      <c r="E3653" s="316" t="s">
        <v>3078</v>
      </c>
      <c r="F3653" s="319">
        <v>1</v>
      </c>
      <c r="G3653" s="324"/>
      <c r="H3653" s="324"/>
      <c r="I3653" s="111">
        <f t="shared" si="414"/>
        <v>0</v>
      </c>
      <c r="J3653" s="296"/>
    </row>
    <row r="3654" spans="3:10" ht="27" x14ac:dyDescent="0.3">
      <c r="C3654" s="202"/>
      <c r="D3654" s="321" t="s">
        <v>3197</v>
      </c>
      <c r="E3654" s="316" t="s">
        <v>3078</v>
      </c>
      <c r="F3654" s="319">
        <v>5</v>
      </c>
      <c r="G3654" s="324"/>
      <c r="H3654" s="324"/>
      <c r="I3654" s="111">
        <f t="shared" si="414"/>
        <v>0</v>
      </c>
      <c r="J3654" s="296"/>
    </row>
    <row r="3655" spans="3:10" ht="27" x14ac:dyDescent="0.3">
      <c r="C3655" s="202"/>
      <c r="D3655" s="321" t="s">
        <v>3198</v>
      </c>
      <c r="E3655" s="316" t="s">
        <v>3078</v>
      </c>
      <c r="F3655" s="319">
        <v>4</v>
      </c>
      <c r="G3655" s="324"/>
      <c r="H3655" s="324"/>
      <c r="I3655" s="111">
        <f t="shared" si="414"/>
        <v>0</v>
      </c>
      <c r="J3655" s="296"/>
    </row>
    <row r="3656" spans="3:10" ht="14.25" x14ac:dyDescent="0.3">
      <c r="C3656" s="202"/>
      <c r="D3656" s="321" t="s">
        <v>3199</v>
      </c>
      <c r="E3656" s="316" t="s">
        <v>3078</v>
      </c>
      <c r="F3656" s="319">
        <v>1</v>
      </c>
      <c r="G3656" s="324"/>
      <c r="H3656" s="324"/>
      <c r="I3656" s="111">
        <f t="shared" si="414"/>
        <v>0</v>
      </c>
      <c r="J3656" s="296"/>
    </row>
    <row r="3657" spans="3:10" ht="14.25" x14ac:dyDescent="0.3">
      <c r="C3657" s="202"/>
      <c r="D3657" s="321" t="s">
        <v>3200</v>
      </c>
      <c r="E3657" s="316"/>
      <c r="F3657" s="319"/>
      <c r="G3657" s="324"/>
      <c r="H3657" s="324"/>
      <c r="I3657" s="111"/>
      <c r="J3657" s="296"/>
    </row>
    <row r="3658" spans="3:10" ht="14.25" x14ac:dyDescent="0.3">
      <c r="C3658" s="202"/>
      <c r="D3658" s="321" t="s">
        <v>3201</v>
      </c>
      <c r="E3658" s="316"/>
      <c r="F3658" s="319"/>
      <c r="G3658" s="324"/>
      <c r="H3658" s="324"/>
      <c r="I3658" s="111"/>
      <c r="J3658" s="296"/>
    </row>
    <row r="3659" spans="3:10" ht="14.25" x14ac:dyDescent="0.3">
      <c r="C3659" s="202"/>
      <c r="D3659" s="321" t="s">
        <v>3202</v>
      </c>
      <c r="E3659" s="316" t="s">
        <v>3132</v>
      </c>
      <c r="F3659" s="319">
        <v>20</v>
      </c>
      <c r="G3659" s="324"/>
      <c r="H3659" s="324"/>
      <c r="I3659" s="111">
        <f t="shared" si="414"/>
        <v>0</v>
      </c>
      <c r="J3659" s="296"/>
    </row>
    <row r="3660" spans="3:10" ht="14.25" x14ac:dyDescent="0.3">
      <c r="C3660" s="202"/>
      <c r="D3660" s="321" t="s">
        <v>3203</v>
      </c>
      <c r="E3660" s="316" t="s">
        <v>3132</v>
      </c>
      <c r="F3660" s="319">
        <v>30</v>
      </c>
      <c r="G3660" s="324"/>
      <c r="H3660" s="324"/>
      <c r="I3660" s="111">
        <f t="shared" si="414"/>
        <v>0</v>
      </c>
      <c r="J3660" s="296"/>
    </row>
    <row r="3661" spans="3:10" ht="27" x14ac:dyDescent="0.3">
      <c r="C3661" s="202"/>
      <c r="D3661" s="321" t="s">
        <v>3204</v>
      </c>
      <c r="E3661" s="316" t="s">
        <v>3078</v>
      </c>
      <c r="F3661" s="319">
        <v>3</v>
      </c>
      <c r="G3661" s="324"/>
      <c r="H3661" s="324"/>
      <c r="I3661" s="111">
        <f t="shared" si="414"/>
        <v>0</v>
      </c>
      <c r="J3661" s="296"/>
    </row>
    <row r="3662" spans="3:10" ht="14.25" x14ac:dyDescent="0.3">
      <c r="C3662" s="202"/>
      <c r="D3662" s="321" t="s">
        <v>3124</v>
      </c>
      <c r="E3662" s="316"/>
      <c r="F3662" s="319"/>
      <c r="G3662" s="324"/>
      <c r="H3662" s="324"/>
      <c r="I3662" s="111"/>
      <c r="J3662" s="296"/>
    </row>
    <row r="3663" spans="3:10" ht="14.25" x14ac:dyDescent="0.3">
      <c r="C3663" s="202"/>
      <c r="D3663" s="321" t="s">
        <v>3205</v>
      </c>
      <c r="E3663" s="316" t="s">
        <v>3078</v>
      </c>
      <c r="F3663" s="319">
        <v>3</v>
      </c>
      <c r="G3663" s="324"/>
      <c r="H3663" s="324"/>
      <c r="I3663" s="111">
        <f t="shared" si="414"/>
        <v>0</v>
      </c>
      <c r="J3663" s="296"/>
    </row>
    <row r="3664" spans="3:10" ht="27" x14ac:dyDescent="0.3">
      <c r="C3664" s="202"/>
      <c r="D3664" s="321" t="s">
        <v>3206</v>
      </c>
      <c r="E3664" s="316" t="s">
        <v>3078</v>
      </c>
      <c r="F3664" s="319">
        <v>5</v>
      </c>
      <c r="G3664" s="324"/>
      <c r="H3664" s="324"/>
      <c r="I3664" s="111">
        <f t="shared" si="414"/>
        <v>0</v>
      </c>
      <c r="J3664" s="296"/>
    </row>
    <row r="3665" spans="3:10" ht="14.25" x14ac:dyDescent="0.3">
      <c r="C3665" s="202"/>
      <c r="D3665" s="321" t="s">
        <v>3207</v>
      </c>
      <c r="E3665" s="316" t="s">
        <v>3078</v>
      </c>
      <c r="F3665" s="319">
        <v>3</v>
      </c>
      <c r="G3665" s="324"/>
      <c r="H3665" s="324"/>
      <c r="I3665" s="111">
        <f t="shared" si="414"/>
        <v>0</v>
      </c>
      <c r="J3665" s="296"/>
    </row>
    <row r="3666" spans="3:10" ht="14.25" x14ac:dyDescent="0.3">
      <c r="C3666" s="202"/>
      <c r="D3666" s="321" t="s">
        <v>3208</v>
      </c>
      <c r="E3666" s="316"/>
      <c r="F3666" s="319"/>
      <c r="G3666" s="324"/>
      <c r="H3666" s="324"/>
      <c r="I3666" s="111"/>
      <c r="J3666" s="296"/>
    </row>
    <row r="3667" spans="3:10" ht="14.25" x14ac:dyDescent="0.3">
      <c r="C3667" s="202"/>
      <c r="D3667" s="321" t="s">
        <v>3209</v>
      </c>
      <c r="E3667" s="316"/>
      <c r="F3667" s="319"/>
      <c r="G3667" s="324"/>
      <c r="H3667" s="324"/>
      <c r="I3667" s="111"/>
      <c r="J3667" s="296"/>
    </row>
    <row r="3668" spans="3:10" ht="14.25" x14ac:dyDescent="0.3">
      <c r="C3668" s="202"/>
      <c r="D3668" s="321" t="s">
        <v>3210</v>
      </c>
      <c r="E3668" s="316" t="s">
        <v>3132</v>
      </c>
      <c r="F3668" s="319">
        <v>35</v>
      </c>
      <c r="G3668" s="324"/>
      <c r="H3668" s="324"/>
      <c r="I3668" s="111">
        <f t="shared" si="414"/>
        <v>0</v>
      </c>
      <c r="J3668" s="296"/>
    </row>
    <row r="3669" spans="3:10" ht="14.25" x14ac:dyDescent="0.3">
      <c r="C3669" s="202"/>
      <c r="D3669" s="321" t="s">
        <v>3143</v>
      </c>
      <c r="E3669" s="316"/>
      <c r="F3669" s="319"/>
      <c r="G3669" s="324"/>
      <c r="H3669" s="324"/>
      <c r="I3669" s="111"/>
      <c r="J3669" s="296"/>
    </row>
    <row r="3670" spans="3:10" ht="18" x14ac:dyDescent="0.35">
      <c r="C3670" s="202"/>
      <c r="D3670" s="327" t="s">
        <v>3291</v>
      </c>
      <c r="E3670" s="202"/>
      <c r="F3670" s="202"/>
      <c r="G3670" s="202"/>
      <c r="H3670" s="202"/>
      <c r="I3670" s="323">
        <f>SUM(I3671:I3734)</f>
        <v>0</v>
      </c>
      <c r="J3670" s="296"/>
    </row>
    <row r="3671" spans="3:10" ht="27" x14ac:dyDescent="0.3">
      <c r="C3671" s="202"/>
      <c r="D3671" s="330" t="s">
        <v>3211</v>
      </c>
      <c r="E3671" s="316"/>
      <c r="F3671" s="319"/>
      <c r="G3671" s="324"/>
      <c r="H3671" s="324"/>
      <c r="I3671" s="111"/>
      <c r="J3671" s="296"/>
    </row>
    <row r="3672" spans="3:10" ht="27" x14ac:dyDescent="0.3">
      <c r="C3672" s="202"/>
      <c r="D3672" s="330" t="s">
        <v>3292</v>
      </c>
      <c r="E3672" s="316" t="s">
        <v>3078</v>
      </c>
      <c r="F3672" s="319">
        <v>1</v>
      </c>
      <c r="G3672" s="324"/>
      <c r="H3672" s="324"/>
      <c r="I3672" s="111">
        <f t="shared" ref="I3672" si="415">(G3672+H3672)*F3672</f>
        <v>0</v>
      </c>
      <c r="J3672" s="296"/>
    </row>
    <row r="3673" spans="3:10" s="290" customFormat="1" ht="40.5" x14ac:dyDescent="0.3">
      <c r="C3673" s="202"/>
      <c r="D3673" s="321" t="s">
        <v>3293</v>
      </c>
      <c r="E3673" s="316"/>
      <c r="F3673" s="319"/>
      <c r="G3673" s="324"/>
      <c r="H3673" s="324"/>
      <c r="I3673" s="111"/>
      <c r="J3673" s="296"/>
    </row>
    <row r="3674" spans="3:10" ht="14.25" x14ac:dyDescent="0.3">
      <c r="C3674" s="202"/>
      <c r="D3674" s="321" t="s">
        <v>3212</v>
      </c>
      <c r="E3674" s="316"/>
      <c r="F3674" s="319"/>
      <c r="G3674" s="324"/>
      <c r="H3674" s="324"/>
      <c r="I3674" s="111"/>
      <c r="J3674" s="296"/>
    </row>
    <row r="3675" spans="3:10" ht="14.25" x14ac:dyDescent="0.3">
      <c r="C3675" s="202"/>
      <c r="D3675" s="321" t="s">
        <v>3213</v>
      </c>
      <c r="E3675" s="316" t="s">
        <v>3194</v>
      </c>
      <c r="F3675" s="319">
        <v>45</v>
      </c>
      <c r="G3675" s="324"/>
      <c r="H3675" s="324"/>
      <c r="I3675" s="111">
        <f t="shared" ref="I3675" si="416">(G3675+H3675)*F3675</f>
        <v>0</v>
      </c>
      <c r="J3675" s="296"/>
    </row>
    <row r="3676" spans="3:10" ht="14.25" x14ac:dyDescent="0.3">
      <c r="C3676" s="202"/>
      <c r="D3676" s="321" t="s">
        <v>3214</v>
      </c>
      <c r="E3676" s="316" t="s">
        <v>3194</v>
      </c>
      <c r="F3676" s="319">
        <v>45</v>
      </c>
      <c r="G3676" s="324"/>
      <c r="H3676" s="324"/>
      <c r="I3676" s="111">
        <f t="shared" ref="I3676:I3682" si="417">(G3676+H3676)*F3676</f>
        <v>0</v>
      </c>
      <c r="J3676" s="296"/>
    </row>
    <row r="3677" spans="3:10" ht="14.25" x14ac:dyDescent="0.3">
      <c r="C3677" s="202"/>
      <c r="D3677" s="321" t="s">
        <v>3215</v>
      </c>
      <c r="E3677" s="316" t="s">
        <v>3194</v>
      </c>
      <c r="F3677" s="319">
        <v>90</v>
      </c>
      <c r="G3677" s="324"/>
      <c r="H3677" s="324"/>
      <c r="I3677" s="111">
        <f t="shared" si="417"/>
        <v>0</v>
      </c>
      <c r="J3677" s="296"/>
    </row>
    <row r="3678" spans="3:10" ht="27" x14ac:dyDescent="0.3">
      <c r="C3678" s="202"/>
      <c r="D3678" s="321" t="s">
        <v>3216</v>
      </c>
      <c r="E3678" s="319" t="s">
        <v>270</v>
      </c>
      <c r="F3678" s="319">
        <v>1</v>
      </c>
      <c r="G3678" s="324"/>
      <c r="H3678" s="324"/>
      <c r="I3678" s="111">
        <f t="shared" si="417"/>
        <v>0</v>
      </c>
      <c r="J3678" s="296"/>
    </row>
    <row r="3679" spans="3:10" ht="14.25" x14ac:dyDescent="0.3">
      <c r="C3679" s="202"/>
      <c r="D3679" s="321" t="s">
        <v>3218</v>
      </c>
      <c r="E3679" s="319" t="s">
        <v>270</v>
      </c>
      <c r="F3679" s="319">
        <v>1</v>
      </c>
      <c r="G3679" s="324"/>
      <c r="H3679" s="324"/>
      <c r="I3679" s="111">
        <f t="shared" si="417"/>
        <v>0</v>
      </c>
      <c r="J3679" s="296"/>
    </row>
    <row r="3680" spans="3:10" ht="27" x14ac:dyDescent="0.3">
      <c r="C3680" s="202"/>
      <c r="D3680" s="321" t="s">
        <v>3219</v>
      </c>
      <c r="E3680" s="316" t="s">
        <v>3078</v>
      </c>
      <c r="F3680" s="319">
        <v>8</v>
      </c>
      <c r="G3680" s="324"/>
      <c r="H3680" s="324"/>
      <c r="I3680" s="111">
        <f t="shared" si="417"/>
        <v>0</v>
      </c>
      <c r="J3680" s="296"/>
    </row>
    <row r="3681" spans="3:10" ht="27" x14ac:dyDescent="0.3">
      <c r="C3681" s="202"/>
      <c r="D3681" s="321" t="s">
        <v>3220</v>
      </c>
      <c r="E3681" s="316" t="s">
        <v>3078</v>
      </c>
      <c r="F3681" s="319">
        <v>1</v>
      </c>
      <c r="G3681" s="324"/>
      <c r="H3681" s="324"/>
      <c r="I3681" s="111">
        <f t="shared" si="417"/>
        <v>0</v>
      </c>
      <c r="J3681" s="296"/>
    </row>
    <row r="3682" spans="3:10" ht="27" x14ac:dyDescent="0.3">
      <c r="C3682" s="202"/>
      <c r="D3682" s="321" t="s">
        <v>3221</v>
      </c>
      <c r="E3682" s="316" t="s">
        <v>3078</v>
      </c>
      <c r="F3682" s="319">
        <v>1</v>
      </c>
      <c r="G3682" s="324"/>
      <c r="H3682" s="324"/>
      <c r="I3682" s="111">
        <f t="shared" si="417"/>
        <v>0</v>
      </c>
      <c r="J3682" s="296"/>
    </row>
    <row r="3683" spans="3:10" ht="27" x14ac:dyDescent="0.3">
      <c r="C3683" s="202"/>
      <c r="D3683" s="321" t="s">
        <v>3222</v>
      </c>
      <c r="E3683" s="316" t="s">
        <v>3078</v>
      </c>
      <c r="F3683" s="319">
        <v>1</v>
      </c>
      <c r="G3683" s="324"/>
      <c r="H3683" s="324"/>
      <c r="I3683" s="111"/>
      <c r="J3683" s="296"/>
    </row>
    <row r="3684" spans="3:10" ht="14.25" x14ac:dyDescent="0.3">
      <c r="C3684" s="202"/>
      <c r="D3684" s="321" t="s">
        <v>3223</v>
      </c>
      <c r="E3684" s="316"/>
      <c r="F3684" s="319"/>
      <c r="G3684" s="324"/>
      <c r="H3684" s="324"/>
      <c r="I3684" s="111"/>
      <c r="J3684" s="296"/>
    </row>
    <row r="3685" spans="3:10" ht="27" x14ac:dyDescent="0.3">
      <c r="C3685" s="202"/>
      <c r="D3685" s="321" t="s">
        <v>3224</v>
      </c>
      <c r="E3685" s="316" t="s">
        <v>3078</v>
      </c>
      <c r="F3685" s="319">
        <v>2</v>
      </c>
      <c r="G3685" s="324"/>
      <c r="H3685" s="324"/>
      <c r="I3685" s="111">
        <f t="shared" ref="I3685:I3702" si="418">(G3685+H3685)*F3685</f>
        <v>0</v>
      </c>
      <c r="J3685" s="296"/>
    </row>
    <row r="3686" spans="3:10" ht="14.25" x14ac:dyDescent="0.3">
      <c r="C3686" s="202"/>
      <c r="D3686" s="321" t="s">
        <v>3225</v>
      </c>
      <c r="E3686" s="316" t="s">
        <v>3078</v>
      </c>
      <c r="F3686" s="319">
        <v>1</v>
      </c>
      <c r="G3686" s="324"/>
      <c r="H3686" s="324"/>
      <c r="I3686" s="111">
        <f t="shared" si="418"/>
        <v>0</v>
      </c>
      <c r="J3686" s="296"/>
    </row>
    <row r="3687" spans="3:10" ht="27" x14ac:dyDescent="0.3">
      <c r="D3687" s="330" t="s">
        <v>3226</v>
      </c>
      <c r="E3687" s="316"/>
      <c r="F3687" s="319"/>
      <c r="G3687" s="324"/>
      <c r="H3687" s="324"/>
      <c r="I3687" s="111"/>
    </row>
    <row r="3688" spans="3:10" ht="27" x14ac:dyDescent="0.3">
      <c r="D3688" s="330" t="s">
        <v>3295</v>
      </c>
      <c r="E3688" s="316" t="s">
        <v>3078</v>
      </c>
      <c r="F3688" s="319">
        <v>1</v>
      </c>
      <c r="G3688" s="324"/>
      <c r="H3688" s="324"/>
      <c r="I3688" s="111">
        <f t="shared" si="418"/>
        <v>0</v>
      </c>
    </row>
    <row r="3689" spans="3:10" s="290" customFormat="1" ht="40.5" x14ac:dyDescent="0.3">
      <c r="D3689" s="321" t="s">
        <v>3294</v>
      </c>
      <c r="E3689" s="316"/>
      <c r="F3689" s="319"/>
      <c r="G3689" s="324"/>
      <c r="H3689" s="324"/>
      <c r="I3689" s="111"/>
    </row>
    <row r="3690" spans="3:10" x14ac:dyDescent="0.3">
      <c r="D3690" s="321" t="s">
        <v>3227</v>
      </c>
      <c r="E3690" s="316"/>
      <c r="F3690" s="319"/>
      <c r="G3690" s="324"/>
      <c r="H3690" s="324"/>
      <c r="I3690" s="111"/>
    </row>
    <row r="3691" spans="3:10" x14ac:dyDescent="0.3">
      <c r="D3691" s="321" t="s">
        <v>3228</v>
      </c>
      <c r="E3691" s="316" t="s">
        <v>3194</v>
      </c>
      <c r="F3691" s="319">
        <v>40</v>
      </c>
      <c r="G3691" s="324"/>
      <c r="H3691" s="324"/>
      <c r="I3691" s="111">
        <f t="shared" si="418"/>
        <v>0</v>
      </c>
    </row>
    <row r="3692" spans="3:10" x14ac:dyDescent="0.3">
      <c r="D3692" s="321" t="s">
        <v>3214</v>
      </c>
      <c r="E3692" s="316" t="s">
        <v>3194</v>
      </c>
      <c r="F3692" s="319">
        <v>40</v>
      </c>
      <c r="G3692" s="324"/>
      <c r="H3692" s="324"/>
      <c r="I3692" s="111">
        <f t="shared" si="418"/>
        <v>0</v>
      </c>
    </row>
    <row r="3693" spans="3:10" x14ac:dyDescent="0.3">
      <c r="D3693" s="321" t="s">
        <v>3229</v>
      </c>
      <c r="E3693" s="316" t="s">
        <v>3194</v>
      </c>
      <c r="F3693" s="319">
        <v>80</v>
      </c>
      <c r="G3693" s="324"/>
      <c r="H3693" s="324"/>
      <c r="I3693" s="111">
        <f t="shared" si="418"/>
        <v>0</v>
      </c>
    </row>
    <row r="3694" spans="3:10" x14ac:dyDescent="0.3">
      <c r="D3694" s="321" t="s">
        <v>3230</v>
      </c>
      <c r="E3694" s="316" t="s">
        <v>3194</v>
      </c>
      <c r="F3694" s="319">
        <v>40</v>
      </c>
      <c r="G3694" s="324"/>
      <c r="H3694" s="324"/>
      <c r="I3694" s="111">
        <f t="shared" si="418"/>
        <v>0</v>
      </c>
    </row>
    <row r="3695" spans="3:10" x14ac:dyDescent="0.3">
      <c r="D3695" s="321" t="s">
        <v>3231</v>
      </c>
      <c r="E3695" s="316" t="s">
        <v>3217</v>
      </c>
      <c r="F3695" s="319">
        <v>8</v>
      </c>
      <c r="G3695" s="324"/>
      <c r="H3695" s="324"/>
      <c r="I3695" s="111">
        <f t="shared" si="418"/>
        <v>0</v>
      </c>
    </row>
    <row r="3696" spans="3:10" ht="27" x14ac:dyDescent="0.3">
      <c r="D3696" s="321" t="s">
        <v>3232</v>
      </c>
      <c r="E3696" s="316" t="s">
        <v>3078</v>
      </c>
      <c r="F3696" s="319">
        <v>8</v>
      </c>
      <c r="G3696" s="324"/>
      <c r="H3696" s="324"/>
      <c r="I3696" s="111">
        <f t="shared" si="418"/>
        <v>0</v>
      </c>
    </row>
    <row r="3697" spans="4:9" ht="27" x14ac:dyDescent="0.3">
      <c r="D3697" s="321" t="s">
        <v>3233</v>
      </c>
      <c r="E3697" s="316" t="s">
        <v>3078</v>
      </c>
      <c r="F3697" s="319">
        <v>1</v>
      </c>
      <c r="G3697" s="324"/>
      <c r="H3697" s="324"/>
      <c r="I3697" s="111">
        <f t="shared" si="418"/>
        <v>0</v>
      </c>
    </row>
    <row r="3698" spans="4:9" ht="27" x14ac:dyDescent="0.3">
      <c r="D3698" s="321" t="s">
        <v>3234</v>
      </c>
      <c r="E3698" s="316" t="s">
        <v>3078</v>
      </c>
      <c r="F3698" s="319">
        <v>1</v>
      </c>
      <c r="G3698" s="324"/>
      <c r="H3698" s="324"/>
      <c r="I3698" s="111">
        <f t="shared" si="418"/>
        <v>0</v>
      </c>
    </row>
    <row r="3699" spans="4:9" ht="27" x14ac:dyDescent="0.3">
      <c r="D3699" s="321" t="s">
        <v>3235</v>
      </c>
      <c r="E3699" s="316" t="s">
        <v>3078</v>
      </c>
      <c r="F3699" s="319">
        <v>1</v>
      </c>
      <c r="G3699" s="324"/>
      <c r="H3699" s="324"/>
      <c r="I3699" s="111"/>
    </row>
    <row r="3700" spans="4:9" ht="27" x14ac:dyDescent="0.3">
      <c r="D3700" s="321" t="s">
        <v>3236</v>
      </c>
      <c r="E3700" s="316"/>
      <c r="F3700" s="319"/>
      <c r="G3700" s="324"/>
      <c r="H3700" s="324"/>
      <c r="I3700" s="111"/>
    </row>
    <row r="3701" spans="4:9" ht="27" x14ac:dyDescent="0.3">
      <c r="D3701" s="321" t="s">
        <v>3237</v>
      </c>
      <c r="E3701" s="316" t="s">
        <v>3078</v>
      </c>
      <c r="F3701" s="319">
        <v>2</v>
      </c>
      <c r="G3701" s="324"/>
      <c r="H3701" s="324"/>
      <c r="I3701" s="111">
        <f t="shared" si="418"/>
        <v>0</v>
      </c>
    </row>
    <row r="3702" spans="4:9" x14ac:dyDescent="0.3">
      <c r="D3702" s="321" t="s">
        <v>3238</v>
      </c>
      <c r="E3702" s="316" t="s">
        <v>3078</v>
      </c>
      <c r="F3702" s="319">
        <v>1</v>
      </c>
      <c r="G3702" s="324"/>
      <c r="H3702" s="324"/>
      <c r="I3702" s="111">
        <f t="shared" si="418"/>
        <v>0</v>
      </c>
    </row>
    <row r="3703" spans="4:9" ht="27" x14ac:dyDescent="0.3">
      <c r="D3703" s="330" t="s">
        <v>3239</v>
      </c>
      <c r="E3703" s="316"/>
      <c r="F3703" s="319"/>
      <c r="G3703" s="324"/>
      <c r="H3703" s="324"/>
      <c r="I3703" s="111"/>
    </row>
    <row r="3704" spans="4:9" ht="27" x14ac:dyDescent="0.3">
      <c r="D3704" s="330" t="s">
        <v>3296</v>
      </c>
      <c r="E3704" s="316" t="s">
        <v>3078</v>
      </c>
      <c r="F3704" s="319">
        <v>1</v>
      </c>
      <c r="G3704" s="324"/>
      <c r="H3704" s="324"/>
      <c r="I3704" s="111">
        <f t="shared" ref="I3704" si="419">(G3704+H3704)*F3704</f>
        <v>0</v>
      </c>
    </row>
    <row r="3705" spans="4:9" s="290" customFormat="1" ht="40.5" x14ac:dyDescent="0.3">
      <c r="D3705" s="321" t="s">
        <v>3297</v>
      </c>
      <c r="E3705" s="316"/>
      <c r="F3705" s="319"/>
      <c r="G3705" s="324"/>
      <c r="H3705" s="324"/>
      <c r="I3705" s="111"/>
    </row>
    <row r="3706" spans="4:9" x14ac:dyDescent="0.3">
      <c r="D3706" s="321" t="s">
        <v>3240</v>
      </c>
      <c r="E3706" s="316"/>
      <c r="F3706" s="319"/>
      <c r="G3706" s="324"/>
      <c r="H3706" s="324"/>
      <c r="I3706" s="111"/>
    </row>
    <row r="3707" spans="4:9" x14ac:dyDescent="0.3">
      <c r="D3707" s="321" t="s">
        <v>3228</v>
      </c>
      <c r="E3707" s="316" t="s">
        <v>3194</v>
      </c>
      <c r="F3707" s="319">
        <v>40</v>
      </c>
      <c r="G3707" s="324"/>
      <c r="H3707" s="324"/>
      <c r="I3707" s="111">
        <f t="shared" ref="I3707:I3714" si="420">(G3707+H3707)*F3707</f>
        <v>0</v>
      </c>
    </row>
    <row r="3708" spans="4:9" x14ac:dyDescent="0.3">
      <c r="D3708" s="321" t="s">
        <v>3214</v>
      </c>
      <c r="E3708" s="316" t="s">
        <v>3194</v>
      </c>
      <c r="F3708" s="319">
        <v>40</v>
      </c>
      <c r="G3708" s="324"/>
      <c r="H3708" s="324"/>
      <c r="I3708" s="111">
        <f t="shared" si="420"/>
        <v>0</v>
      </c>
    </row>
    <row r="3709" spans="4:9" x14ac:dyDescent="0.3">
      <c r="D3709" s="321" t="s">
        <v>3241</v>
      </c>
      <c r="E3709" s="316" t="s">
        <v>3194</v>
      </c>
      <c r="F3709" s="319">
        <v>80</v>
      </c>
      <c r="G3709" s="324"/>
      <c r="H3709" s="324"/>
      <c r="I3709" s="111">
        <f t="shared" si="420"/>
        <v>0</v>
      </c>
    </row>
    <row r="3710" spans="4:9" x14ac:dyDescent="0.3">
      <c r="D3710" s="321" t="s">
        <v>3230</v>
      </c>
      <c r="E3710" s="316" t="s">
        <v>3062</v>
      </c>
      <c r="F3710" s="319">
        <v>60</v>
      </c>
      <c r="G3710" s="324"/>
      <c r="H3710" s="324"/>
      <c r="I3710" s="111">
        <f t="shared" si="420"/>
        <v>0</v>
      </c>
    </row>
    <row r="3711" spans="4:9" x14ac:dyDescent="0.3">
      <c r="D3711" s="321" t="s">
        <v>3242</v>
      </c>
      <c r="E3711" s="316" t="s">
        <v>3217</v>
      </c>
      <c r="F3711" s="319">
        <v>6</v>
      </c>
      <c r="G3711" s="324"/>
      <c r="H3711" s="324"/>
      <c r="I3711" s="111">
        <f t="shared" si="420"/>
        <v>0</v>
      </c>
    </row>
    <row r="3712" spans="4:9" ht="27" x14ac:dyDescent="0.3">
      <c r="D3712" s="321" t="s">
        <v>3243</v>
      </c>
      <c r="E3712" s="316" t="s">
        <v>3078</v>
      </c>
      <c r="F3712" s="319">
        <v>8</v>
      </c>
      <c r="G3712" s="324"/>
      <c r="H3712" s="324"/>
      <c r="I3712" s="111">
        <f t="shared" si="420"/>
        <v>0</v>
      </c>
    </row>
    <row r="3713" spans="4:9" ht="27" x14ac:dyDescent="0.3">
      <c r="D3713" s="321" t="s">
        <v>3244</v>
      </c>
      <c r="E3713" s="316" t="s">
        <v>3078</v>
      </c>
      <c r="F3713" s="319">
        <v>1</v>
      </c>
      <c r="G3713" s="324"/>
      <c r="H3713" s="324"/>
      <c r="I3713" s="111">
        <f t="shared" si="420"/>
        <v>0</v>
      </c>
    </row>
    <row r="3714" spans="4:9" ht="27" x14ac:dyDescent="0.3">
      <c r="D3714" s="321" t="s">
        <v>3245</v>
      </c>
      <c r="E3714" s="316" t="s">
        <v>3078</v>
      </c>
      <c r="F3714" s="319">
        <v>1</v>
      </c>
      <c r="G3714" s="324"/>
      <c r="H3714" s="324"/>
      <c r="I3714" s="111">
        <f t="shared" si="420"/>
        <v>0</v>
      </c>
    </row>
    <row r="3715" spans="4:9" ht="27" x14ac:dyDescent="0.3">
      <c r="D3715" s="321" t="s">
        <v>3246</v>
      </c>
      <c r="E3715" s="316" t="s">
        <v>3078</v>
      </c>
      <c r="F3715" s="319">
        <v>1</v>
      </c>
      <c r="G3715" s="324"/>
      <c r="H3715" s="324"/>
      <c r="I3715" s="111"/>
    </row>
    <row r="3716" spans="4:9" ht="27" x14ac:dyDescent="0.3">
      <c r="D3716" s="321" t="s">
        <v>3247</v>
      </c>
      <c r="E3716" s="316"/>
      <c r="F3716" s="319"/>
      <c r="G3716" s="324"/>
      <c r="H3716" s="324"/>
      <c r="I3716" s="111"/>
    </row>
    <row r="3717" spans="4:9" ht="27" x14ac:dyDescent="0.3">
      <c r="D3717" s="321" t="s">
        <v>3248</v>
      </c>
      <c r="E3717" s="316" t="s">
        <v>3078</v>
      </c>
      <c r="F3717" s="319">
        <v>2</v>
      </c>
      <c r="G3717" s="324"/>
      <c r="H3717" s="324"/>
      <c r="I3717" s="111">
        <f t="shared" ref="I3717:I3736" si="421">(G3717+H3717)*F3717</f>
        <v>0</v>
      </c>
    </row>
    <row r="3718" spans="4:9" x14ac:dyDescent="0.3">
      <c r="D3718" s="321" t="s">
        <v>3249</v>
      </c>
      <c r="E3718" s="316" t="s">
        <v>3078</v>
      </c>
      <c r="F3718" s="319">
        <v>1</v>
      </c>
      <c r="G3718" s="324"/>
      <c r="H3718" s="324"/>
      <c r="I3718" s="111">
        <f t="shared" si="421"/>
        <v>0</v>
      </c>
    </row>
    <row r="3719" spans="4:9" ht="27" x14ac:dyDescent="0.3">
      <c r="D3719" s="330" t="s">
        <v>3250</v>
      </c>
      <c r="E3719" s="316"/>
      <c r="F3719" s="319"/>
      <c r="G3719" s="324"/>
      <c r="H3719" s="324"/>
      <c r="I3719" s="111"/>
    </row>
    <row r="3720" spans="4:9" ht="27" x14ac:dyDescent="0.3">
      <c r="D3720" s="321" t="s">
        <v>3298</v>
      </c>
      <c r="E3720" s="316" t="s">
        <v>3078</v>
      </c>
      <c r="F3720" s="319">
        <v>1</v>
      </c>
      <c r="G3720" s="324"/>
      <c r="H3720" s="324"/>
      <c r="I3720" s="111">
        <f t="shared" si="421"/>
        <v>0</v>
      </c>
    </row>
    <row r="3721" spans="4:9" s="290" customFormat="1" ht="40.5" x14ac:dyDescent="0.3">
      <c r="D3721" s="321" t="s">
        <v>3299</v>
      </c>
      <c r="E3721" s="316"/>
      <c r="F3721" s="319"/>
      <c r="G3721" s="324"/>
      <c r="H3721" s="324"/>
      <c r="I3721" s="111"/>
    </row>
    <row r="3722" spans="4:9" x14ac:dyDescent="0.3">
      <c r="D3722" s="321" t="s">
        <v>3251</v>
      </c>
      <c r="E3722" s="316"/>
      <c r="F3722" s="319"/>
      <c r="G3722" s="324"/>
      <c r="H3722" s="324"/>
      <c r="I3722" s="111"/>
    </row>
    <row r="3723" spans="4:9" x14ac:dyDescent="0.3">
      <c r="D3723" s="321" t="s">
        <v>3228</v>
      </c>
      <c r="E3723" s="316" t="s">
        <v>3194</v>
      </c>
      <c r="F3723" s="319">
        <v>40</v>
      </c>
      <c r="G3723" s="324"/>
      <c r="H3723" s="324"/>
      <c r="I3723" s="111">
        <f t="shared" si="421"/>
        <v>0</v>
      </c>
    </row>
    <row r="3724" spans="4:9" x14ac:dyDescent="0.3">
      <c r="D3724" s="321" t="s">
        <v>3214</v>
      </c>
      <c r="E3724" s="316" t="s">
        <v>3194</v>
      </c>
      <c r="F3724" s="319">
        <v>40</v>
      </c>
      <c r="G3724" s="324"/>
      <c r="H3724" s="324"/>
      <c r="I3724" s="111">
        <f t="shared" si="421"/>
        <v>0</v>
      </c>
    </row>
    <row r="3725" spans="4:9" x14ac:dyDescent="0.3">
      <c r="D3725" s="321" t="s">
        <v>3252</v>
      </c>
      <c r="E3725" s="316" t="s">
        <v>3194</v>
      </c>
      <c r="F3725" s="319">
        <v>80</v>
      </c>
      <c r="G3725" s="324"/>
      <c r="H3725" s="324"/>
      <c r="I3725" s="111">
        <f t="shared" si="421"/>
        <v>0</v>
      </c>
    </row>
    <row r="3726" spans="4:9" x14ac:dyDescent="0.3">
      <c r="D3726" s="321" t="s">
        <v>3230</v>
      </c>
      <c r="E3726" s="316" t="s">
        <v>3217</v>
      </c>
      <c r="F3726" s="319">
        <v>60</v>
      </c>
      <c r="G3726" s="324"/>
      <c r="H3726" s="324"/>
      <c r="I3726" s="111">
        <f t="shared" si="421"/>
        <v>0</v>
      </c>
    </row>
    <row r="3727" spans="4:9" x14ac:dyDescent="0.3">
      <c r="D3727" s="321" t="s">
        <v>3253</v>
      </c>
      <c r="E3727" s="316" t="s">
        <v>3217</v>
      </c>
      <c r="F3727" s="319">
        <v>6</v>
      </c>
      <c r="G3727" s="324"/>
      <c r="H3727" s="324"/>
      <c r="I3727" s="111">
        <f t="shared" si="421"/>
        <v>0</v>
      </c>
    </row>
    <row r="3728" spans="4:9" ht="27" x14ac:dyDescent="0.3">
      <c r="D3728" s="321" t="s">
        <v>3254</v>
      </c>
      <c r="E3728" s="316" t="s">
        <v>3078</v>
      </c>
      <c r="F3728" s="319">
        <v>8</v>
      </c>
      <c r="G3728" s="324"/>
      <c r="H3728" s="324"/>
      <c r="I3728" s="111">
        <f t="shared" si="421"/>
        <v>0</v>
      </c>
    </row>
    <row r="3729" spans="1:9" ht="27" x14ac:dyDescent="0.3">
      <c r="D3729" s="321" t="s">
        <v>3255</v>
      </c>
      <c r="E3729" s="316" t="s">
        <v>3078</v>
      </c>
      <c r="F3729" s="319">
        <v>1</v>
      </c>
      <c r="G3729" s="324"/>
      <c r="H3729" s="324"/>
      <c r="I3729" s="111">
        <f t="shared" si="421"/>
        <v>0</v>
      </c>
    </row>
    <row r="3730" spans="1:9" ht="27" x14ac:dyDescent="0.3">
      <c r="D3730" s="321" t="s">
        <v>3245</v>
      </c>
      <c r="E3730" s="316" t="s">
        <v>3078</v>
      </c>
      <c r="F3730" s="319">
        <v>1</v>
      </c>
      <c r="G3730" s="324"/>
      <c r="H3730" s="324"/>
      <c r="I3730" s="111">
        <f t="shared" si="421"/>
        <v>0</v>
      </c>
    </row>
    <row r="3731" spans="1:9" ht="27" x14ac:dyDescent="0.3">
      <c r="D3731" s="321" t="s">
        <v>3256</v>
      </c>
      <c r="E3731" s="316" t="s">
        <v>3078</v>
      </c>
      <c r="F3731" s="319">
        <v>1</v>
      </c>
      <c r="G3731" s="324"/>
      <c r="H3731" s="324"/>
      <c r="I3731" s="111"/>
    </row>
    <row r="3732" spans="1:9" ht="27" x14ac:dyDescent="0.3">
      <c r="D3732" s="321" t="s">
        <v>3257</v>
      </c>
      <c r="E3732" s="316"/>
      <c r="F3732" s="319"/>
      <c r="G3732" s="324"/>
      <c r="H3732" s="324"/>
      <c r="I3732" s="111"/>
    </row>
    <row r="3733" spans="1:9" ht="27" x14ac:dyDescent="0.3">
      <c r="D3733" s="321" t="s">
        <v>3258</v>
      </c>
      <c r="E3733" s="316" t="s">
        <v>3078</v>
      </c>
      <c r="F3733" s="319">
        <v>2</v>
      </c>
      <c r="G3733" s="324"/>
      <c r="H3733" s="324"/>
      <c r="I3733" s="111">
        <f t="shared" si="421"/>
        <v>0</v>
      </c>
    </row>
    <row r="3734" spans="1:9" x14ac:dyDescent="0.3">
      <c r="D3734" s="321" t="s">
        <v>3259</v>
      </c>
      <c r="E3734" s="316" t="s">
        <v>3078</v>
      </c>
      <c r="F3734" s="319">
        <v>1</v>
      </c>
      <c r="G3734" s="324"/>
      <c r="H3734" s="324"/>
      <c r="I3734" s="111">
        <f t="shared" si="421"/>
        <v>0</v>
      </c>
    </row>
    <row r="3735" spans="1:9" ht="18" x14ac:dyDescent="0.35">
      <c r="D3735" s="327" t="s">
        <v>3300</v>
      </c>
      <c r="I3735" s="323">
        <f>SUM(I3736:I3855)</f>
        <v>0</v>
      </c>
    </row>
    <row r="3736" spans="1:9" ht="18.600000000000001" customHeight="1" x14ac:dyDescent="0.3">
      <c r="D3736" s="321" t="s">
        <v>3260</v>
      </c>
      <c r="E3736" s="316" t="s">
        <v>270</v>
      </c>
      <c r="F3736" s="319">
        <v>1</v>
      </c>
      <c r="G3736" s="324"/>
      <c r="H3736" s="324"/>
      <c r="I3736" s="111">
        <f t="shared" si="421"/>
        <v>0</v>
      </c>
    </row>
    <row r="3737" spans="1:9" ht="27.6" customHeight="1" x14ac:dyDescent="0.3">
      <c r="A3737" s="152" t="s">
        <v>3303</v>
      </c>
      <c r="B3737" s="293"/>
      <c r="C3737" s="293"/>
      <c r="D3737" s="293"/>
      <c r="E3737" s="293"/>
      <c r="F3737" s="293"/>
      <c r="G3737" s="293"/>
      <c r="H3737" s="293"/>
      <c r="I3737" s="297">
        <f>I3738+I3938+I3959</f>
        <v>0</v>
      </c>
    </row>
    <row r="3738" spans="1:9" ht="18" x14ac:dyDescent="0.35">
      <c r="D3738" s="327" t="s">
        <v>3304</v>
      </c>
      <c r="I3738" s="323">
        <f>I3739+I3904</f>
        <v>0</v>
      </c>
    </row>
    <row r="3739" spans="1:9" ht="15" x14ac:dyDescent="0.3">
      <c r="D3739" s="144" t="s">
        <v>3305</v>
      </c>
      <c r="I3739" s="143">
        <f>SUM(I3740:I3903)</f>
        <v>0</v>
      </c>
    </row>
    <row r="3740" spans="1:9" x14ac:dyDescent="0.3">
      <c r="D3740" s="321" t="s">
        <v>3306</v>
      </c>
      <c r="E3740" s="316" t="s">
        <v>2787</v>
      </c>
      <c r="F3740" s="319">
        <v>38</v>
      </c>
      <c r="I3740" s="111">
        <f t="shared" ref="I3740:I3802" si="422">(G3740+H3740)*F3740</f>
        <v>0</v>
      </c>
    </row>
    <row r="3741" spans="1:9" x14ac:dyDescent="0.3">
      <c r="D3741" s="321" t="s">
        <v>3307</v>
      </c>
      <c r="E3741" s="316" t="s">
        <v>270</v>
      </c>
      <c r="F3741" s="319">
        <v>1</v>
      </c>
      <c r="I3741" s="111">
        <f t="shared" si="422"/>
        <v>0</v>
      </c>
    </row>
    <row r="3742" spans="1:9" ht="40.5" x14ac:dyDescent="0.3">
      <c r="D3742" s="321" t="s">
        <v>3308</v>
      </c>
      <c r="E3742" s="316" t="s">
        <v>2787</v>
      </c>
      <c r="F3742" s="319">
        <v>3</v>
      </c>
      <c r="I3742" s="111">
        <f t="shared" si="422"/>
        <v>0</v>
      </c>
    </row>
    <row r="3743" spans="1:9" s="293" customFormat="1" x14ac:dyDescent="0.3">
      <c r="D3743" s="321" t="s">
        <v>3398</v>
      </c>
      <c r="E3743" s="316"/>
      <c r="F3743" s="319"/>
      <c r="I3743" s="111"/>
    </row>
    <row r="3744" spans="1:9" ht="40.5" x14ac:dyDescent="0.3">
      <c r="D3744" s="321" t="s">
        <v>3309</v>
      </c>
      <c r="E3744" s="316" t="s">
        <v>2787</v>
      </c>
      <c r="F3744" s="319">
        <v>1</v>
      </c>
      <c r="I3744" s="111">
        <f t="shared" si="422"/>
        <v>0</v>
      </c>
    </row>
    <row r="3745" spans="4:9" s="293" customFormat="1" x14ac:dyDescent="0.3">
      <c r="D3745" s="321" t="s">
        <v>3398</v>
      </c>
      <c r="E3745" s="316"/>
      <c r="F3745" s="319"/>
      <c r="I3745" s="111"/>
    </row>
    <row r="3746" spans="4:9" ht="40.5" x14ac:dyDescent="0.3">
      <c r="D3746" s="321" t="s">
        <v>3310</v>
      </c>
      <c r="E3746" s="316" t="s">
        <v>2787</v>
      </c>
      <c r="F3746" s="319">
        <v>6</v>
      </c>
      <c r="I3746" s="111">
        <f t="shared" si="422"/>
        <v>0</v>
      </c>
    </row>
    <row r="3747" spans="4:9" s="293" customFormat="1" x14ac:dyDescent="0.3">
      <c r="D3747" s="321" t="s">
        <v>3398</v>
      </c>
      <c r="E3747" s="316"/>
      <c r="F3747" s="319"/>
      <c r="I3747" s="111"/>
    </row>
    <row r="3748" spans="4:9" ht="40.5" x14ac:dyDescent="0.3">
      <c r="D3748" s="321" t="s">
        <v>3311</v>
      </c>
      <c r="E3748" s="316" t="s">
        <v>2787</v>
      </c>
      <c r="F3748" s="319">
        <v>4</v>
      </c>
      <c r="I3748" s="111">
        <f t="shared" si="422"/>
        <v>0</v>
      </c>
    </row>
    <row r="3749" spans="4:9" s="293" customFormat="1" x14ac:dyDescent="0.3">
      <c r="D3749" s="321" t="s">
        <v>3398</v>
      </c>
      <c r="E3749" s="316"/>
      <c r="F3749" s="319"/>
      <c r="I3749" s="111"/>
    </row>
    <row r="3750" spans="4:9" ht="40.5" x14ac:dyDescent="0.3">
      <c r="D3750" s="321" t="s">
        <v>3312</v>
      </c>
      <c r="E3750" s="316" t="s">
        <v>2787</v>
      </c>
      <c r="F3750" s="319">
        <v>5</v>
      </c>
      <c r="I3750" s="111">
        <f t="shared" si="422"/>
        <v>0</v>
      </c>
    </row>
    <row r="3751" spans="4:9" s="293" customFormat="1" x14ac:dyDescent="0.3">
      <c r="D3751" s="321" t="s">
        <v>3398</v>
      </c>
      <c r="E3751" s="316"/>
      <c r="F3751" s="319"/>
      <c r="I3751" s="111"/>
    </row>
    <row r="3752" spans="4:9" ht="40.5" x14ac:dyDescent="0.3">
      <c r="D3752" s="321" t="s">
        <v>3313</v>
      </c>
      <c r="E3752" s="316" t="s">
        <v>2787</v>
      </c>
      <c r="F3752" s="319">
        <v>1</v>
      </c>
      <c r="I3752" s="111">
        <f t="shared" si="422"/>
        <v>0</v>
      </c>
    </row>
    <row r="3753" spans="4:9" s="293" customFormat="1" x14ac:dyDescent="0.3">
      <c r="D3753" s="321" t="s">
        <v>3398</v>
      </c>
      <c r="E3753" s="316"/>
      <c r="F3753" s="319"/>
      <c r="I3753" s="111"/>
    </row>
    <row r="3754" spans="4:9" ht="40.5" x14ac:dyDescent="0.3">
      <c r="D3754" s="321" t="s">
        <v>3314</v>
      </c>
      <c r="E3754" s="316" t="s">
        <v>2787</v>
      </c>
      <c r="F3754" s="319">
        <v>4</v>
      </c>
      <c r="I3754" s="111">
        <f t="shared" si="422"/>
        <v>0</v>
      </c>
    </row>
    <row r="3755" spans="4:9" s="293" customFormat="1" x14ac:dyDescent="0.3">
      <c r="D3755" s="321" t="s">
        <v>3398</v>
      </c>
      <c r="E3755" s="316"/>
      <c r="F3755" s="319"/>
      <c r="I3755" s="111"/>
    </row>
    <row r="3756" spans="4:9" ht="40.5" x14ac:dyDescent="0.3">
      <c r="D3756" s="321" t="s">
        <v>3315</v>
      </c>
      <c r="E3756" s="316" t="s">
        <v>2787</v>
      </c>
      <c r="F3756" s="319">
        <v>10</v>
      </c>
      <c r="I3756" s="111">
        <f t="shared" si="422"/>
        <v>0</v>
      </c>
    </row>
    <row r="3757" spans="4:9" s="293" customFormat="1" x14ac:dyDescent="0.3">
      <c r="D3757" s="321" t="s">
        <v>3398</v>
      </c>
      <c r="E3757" s="316"/>
      <c r="F3757" s="319"/>
      <c r="I3757" s="111"/>
    </row>
    <row r="3758" spans="4:9" ht="54" x14ac:dyDescent="0.3">
      <c r="D3758" s="321" t="s">
        <v>3316</v>
      </c>
      <c r="E3758" s="316" t="s">
        <v>2787</v>
      </c>
      <c r="F3758" s="319">
        <v>3</v>
      </c>
      <c r="I3758" s="111">
        <f t="shared" si="422"/>
        <v>0</v>
      </c>
    </row>
    <row r="3759" spans="4:9" s="293" customFormat="1" x14ac:dyDescent="0.3">
      <c r="D3759" s="321" t="s">
        <v>3399</v>
      </c>
      <c r="E3759" s="316"/>
      <c r="F3759" s="319"/>
      <c r="I3759" s="111"/>
    </row>
    <row r="3760" spans="4:9" ht="40.5" x14ac:dyDescent="0.3">
      <c r="D3760" s="321" t="s">
        <v>3317</v>
      </c>
      <c r="E3760" s="316" t="s">
        <v>2787</v>
      </c>
      <c r="F3760" s="319">
        <v>9</v>
      </c>
      <c r="I3760" s="111">
        <f t="shared" si="422"/>
        <v>0</v>
      </c>
    </row>
    <row r="3761" spans="4:10" s="293" customFormat="1" x14ac:dyDescent="0.3">
      <c r="D3761" s="321" t="s">
        <v>3604</v>
      </c>
      <c r="E3761" s="316"/>
      <c r="F3761" s="319"/>
      <c r="I3761" s="111"/>
    </row>
    <row r="3762" spans="4:10" ht="40.5" x14ac:dyDescent="0.3">
      <c r="D3762" s="321" t="s">
        <v>3318</v>
      </c>
      <c r="E3762" s="316" t="s">
        <v>2787</v>
      </c>
      <c r="F3762" s="319">
        <v>4</v>
      </c>
      <c r="I3762" s="111">
        <f t="shared" si="422"/>
        <v>0</v>
      </c>
    </row>
    <row r="3763" spans="4:10" s="293" customFormat="1" x14ac:dyDescent="0.3">
      <c r="D3763" s="321" t="s">
        <v>3400</v>
      </c>
      <c r="E3763" s="316"/>
      <c r="F3763" s="319"/>
      <c r="I3763" s="111"/>
    </row>
    <row r="3764" spans="4:10" ht="27" x14ac:dyDescent="0.3">
      <c r="D3764" s="321" t="s">
        <v>3319</v>
      </c>
      <c r="E3764" s="316" t="s">
        <v>2787</v>
      </c>
      <c r="F3764" s="319">
        <v>1</v>
      </c>
      <c r="I3764" s="111">
        <f t="shared" si="422"/>
        <v>0</v>
      </c>
    </row>
    <row r="3765" spans="4:10" s="293" customFormat="1" x14ac:dyDescent="0.3">
      <c r="D3765" s="321" t="s">
        <v>3401</v>
      </c>
      <c r="E3765" s="316"/>
      <c r="F3765" s="319"/>
      <c r="I3765" s="111"/>
    </row>
    <row r="3766" spans="4:10" ht="54" x14ac:dyDescent="0.3">
      <c r="D3766" s="321" t="s">
        <v>3320</v>
      </c>
      <c r="E3766" s="316" t="s">
        <v>2787</v>
      </c>
      <c r="F3766" s="319">
        <v>1</v>
      </c>
      <c r="I3766" s="111">
        <f t="shared" si="422"/>
        <v>0</v>
      </c>
    </row>
    <row r="3767" spans="4:10" s="293" customFormat="1" x14ac:dyDescent="0.3">
      <c r="D3767" s="321" t="s">
        <v>3404</v>
      </c>
      <c r="E3767" s="316"/>
      <c r="F3767" s="319"/>
      <c r="I3767" s="111"/>
    </row>
    <row r="3768" spans="4:10" x14ac:dyDescent="0.3">
      <c r="D3768" s="321" t="s">
        <v>3321</v>
      </c>
      <c r="E3768" s="316" t="s">
        <v>2787</v>
      </c>
      <c r="F3768" s="319">
        <v>1</v>
      </c>
      <c r="I3768" s="111">
        <f t="shared" si="422"/>
        <v>0</v>
      </c>
    </row>
    <row r="3769" spans="4:10" s="293" customFormat="1" x14ac:dyDescent="0.3">
      <c r="D3769" s="321" t="s">
        <v>3405</v>
      </c>
      <c r="E3769" s="316"/>
      <c r="F3769" s="319"/>
      <c r="I3769" s="111"/>
    </row>
    <row r="3770" spans="4:10" x14ac:dyDescent="0.3">
      <c r="D3770" s="321" t="s">
        <v>3321</v>
      </c>
      <c r="E3770" s="316" t="s">
        <v>2787</v>
      </c>
      <c r="F3770" s="319">
        <v>1</v>
      </c>
      <c r="I3770" s="111">
        <f t="shared" si="422"/>
        <v>0</v>
      </c>
    </row>
    <row r="3771" spans="4:10" s="293" customFormat="1" x14ac:dyDescent="0.3">
      <c r="D3771" s="321" t="s">
        <v>3406</v>
      </c>
      <c r="E3771" s="316"/>
      <c r="F3771" s="319"/>
      <c r="I3771" s="111"/>
    </row>
    <row r="3772" spans="4:10" ht="14.25" x14ac:dyDescent="0.3">
      <c r="D3772" s="321" t="s">
        <v>3321</v>
      </c>
      <c r="E3772" s="316" t="s">
        <v>2787</v>
      </c>
      <c r="F3772" s="319">
        <v>1</v>
      </c>
      <c r="H3772" s="321"/>
      <c r="I3772" s="111">
        <f t="shared" si="422"/>
        <v>0</v>
      </c>
      <c r="J3772" s="331" t="s">
        <v>3402</v>
      </c>
    </row>
    <row r="3773" spans="4:10" s="293" customFormat="1" ht="14.25" x14ac:dyDescent="0.3">
      <c r="D3773" s="321" t="s">
        <v>3407</v>
      </c>
      <c r="E3773" s="316"/>
      <c r="F3773" s="319"/>
      <c r="H3773" s="321"/>
      <c r="I3773" s="111"/>
      <c r="J3773" s="331" t="s">
        <v>3403</v>
      </c>
    </row>
    <row r="3774" spans="4:10" ht="14.25" x14ac:dyDescent="0.3">
      <c r="D3774" s="321" t="s">
        <v>3321</v>
      </c>
      <c r="E3774" s="316" t="s">
        <v>2787</v>
      </c>
      <c r="F3774" s="319">
        <v>1</v>
      </c>
      <c r="H3774" s="321"/>
      <c r="I3774" s="111">
        <f t="shared" si="422"/>
        <v>0</v>
      </c>
      <c r="J3774" s="331" t="s">
        <v>3403</v>
      </c>
    </row>
    <row r="3775" spans="4:10" s="293" customFormat="1" ht="14.25" x14ac:dyDescent="0.3">
      <c r="D3775" s="321" t="s">
        <v>3408</v>
      </c>
      <c r="E3775" s="316"/>
      <c r="F3775" s="319"/>
      <c r="H3775" s="321"/>
      <c r="I3775" s="111"/>
      <c r="J3775" s="331" t="s">
        <v>3403</v>
      </c>
    </row>
    <row r="3776" spans="4:10" ht="14.25" x14ac:dyDescent="0.3">
      <c r="D3776" s="321" t="s">
        <v>3321</v>
      </c>
      <c r="E3776" s="316" t="s">
        <v>2787</v>
      </c>
      <c r="F3776" s="319">
        <v>1</v>
      </c>
      <c r="H3776" s="321"/>
      <c r="I3776" s="111">
        <f t="shared" si="422"/>
        <v>0</v>
      </c>
      <c r="J3776" s="331" t="s">
        <v>3403</v>
      </c>
    </row>
    <row r="3777" spans="4:10" s="293" customFormat="1" ht="14.25" x14ac:dyDescent="0.3">
      <c r="D3777" s="321" t="s">
        <v>3409</v>
      </c>
      <c r="E3777" s="316"/>
      <c r="F3777" s="319"/>
      <c r="H3777" s="321"/>
      <c r="I3777" s="111"/>
      <c r="J3777" s="331" t="s">
        <v>3403</v>
      </c>
    </row>
    <row r="3778" spans="4:10" ht="27" x14ac:dyDescent="0.3">
      <c r="D3778" s="321" t="s">
        <v>3322</v>
      </c>
      <c r="E3778" s="316" t="s">
        <v>2787</v>
      </c>
      <c r="F3778" s="319">
        <v>29</v>
      </c>
      <c r="I3778" s="111">
        <f t="shared" si="422"/>
        <v>0</v>
      </c>
    </row>
    <row r="3779" spans="4:10" s="293" customFormat="1" x14ac:dyDescent="0.3">
      <c r="D3779" s="321" t="s">
        <v>3410</v>
      </c>
      <c r="E3779" s="316"/>
      <c r="F3779" s="319"/>
      <c r="I3779" s="111"/>
    </row>
    <row r="3780" spans="4:10" ht="27" x14ac:dyDescent="0.3">
      <c r="D3780" s="321" t="s">
        <v>3323</v>
      </c>
      <c r="E3780" s="316" t="s">
        <v>2787</v>
      </c>
      <c r="F3780" s="319">
        <v>4</v>
      </c>
      <c r="I3780" s="111">
        <f t="shared" si="422"/>
        <v>0</v>
      </c>
    </row>
    <row r="3781" spans="4:10" s="293" customFormat="1" x14ac:dyDescent="0.3">
      <c r="D3781" s="321" t="s">
        <v>3411</v>
      </c>
      <c r="E3781" s="316"/>
      <c r="F3781" s="319"/>
      <c r="H3781" s="321"/>
      <c r="I3781" s="111"/>
    </row>
    <row r="3782" spans="4:10" ht="27" x14ac:dyDescent="0.3">
      <c r="D3782" s="321" t="s">
        <v>3324</v>
      </c>
      <c r="E3782" s="316" t="s">
        <v>2787</v>
      </c>
      <c r="F3782" s="319">
        <v>3</v>
      </c>
      <c r="I3782" s="111">
        <f t="shared" si="422"/>
        <v>0</v>
      </c>
    </row>
    <row r="3783" spans="4:10" s="293" customFormat="1" x14ac:dyDescent="0.3">
      <c r="D3783" s="321" t="s">
        <v>3412</v>
      </c>
      <c r="E3783" s="316"/>
      <c r="F3783" s="319"/>
      <c r="H3783" s="321"/>
      <c r="I3783" s="111"/>
    </row>
    <row r="3784" spans="4:10" ht="27" x14ac:dyDescent="0.3">
      <c r="D3784" s="321" t="s">
        <v>3325</v>
      </c>
      <c r="E3784" s="316" t="s">
        <v>2787</v>
      </c>
      <c r="F3784" s="319">
        <v>2</v>
      </c>
      <c r="I3784" s="111">
        <f t="shared" si="422"/>
        <v>0</v>
      </c>
    </row>
    <row r="3785" spans="4:10" s="293" customFormat="1" x14ac:dyDescent="0.3">
      <c r="D3785" s="321" t="s">
        <v>3413</v>
      </c>
      <c r="E3785" s="316"/>
      <c r="F3785" s="319"/>
      <c r="H3785" s="321"/>
      <c r="I3785" s="111"/>
    </row>
    <row r="3786" spans="4:10" ht="27" x14ac:dyDescent="0.3">
      <c r="D3786" s="321" t="s">
        <v>3326</v>
      </c>
      <c r="E3786" s="316" t="s">
        <v>2787</v>
      </c>
      <c r="F3786" s="319">
        <v>10</v>
      </c>
      <c r="I3786" s="111">
        <f t="shared" si="422"/>
        <v>0</v>
      </c>
    </row>
    <row r="3787" spans="4:10" s="293" customFormat="1" x14ac:dyDescent="0.3">
      <c r="D3787" s="321" t="s">
        <v>3414</v>
      </c>
      <c r="E3787" s="316"/>
      <c r="F3787" s="319"/>
      <c r="H3787" s="321"/>
      <c r="I3787" s="111"/>
    </row>
    <row r="3788" spans="4:10" ht="29.45" customHeight="1" x14ac:dyDescent="0.3">
      <c r="D3788" s="321" t="s">
        <v>3327</v>
      </c>
      <c r="E3788" s="316" t="s">
        <v>2787</v>
      </c>
      <c r="F3788" s="319">
        <v>2</v>
      </c>
      <c r="I3788" s="111">
        <f t="shared" si="422"/>
        <v>0</v>
      </c>
    </row>
    <row r="3789" spans="4:10" s="293" customFormat="1" x14ac:dyDescent="0.3">
      <c r="D3789" s="321" t="s">
        <v>3415</v>
      </c>
      <c r="E3789" s="316"/>
      <c r="F3789" s="319"/>
      <c r="H3789" s="321"/>
      <c r="I3789" s="111"/>
    </row>
    <row r="3790" spans="4:10" ht="27" x14ac:dyDescent="0.3">
      <c r="D3790" s="321" t="s">
        <v>3328</v>
      </c>
      <c r="E3790" s="316" t="s">
        <v>2787</v>
      </c>
      <c r="F3790" s="319">
        <v>18</v>
      </c>
      <c r="I3790" s="111">
        <f t="shared" si="422"/>
        <v>0</v>
      </c>
    </row>
    <row r="3791" spans="4:10" s="293" customFormat="1" x14ac:dyDescent="0.3">
      <c r="D3791" s="321" t="s">
        <v>3416</v>
      </c>
      <c r="E3791" s="316"/>
      <c r="F3791" s="319"/>
      <c r="I3791" s="111"/>
    </row>
    <row r="3792" spans="4:10" ht="27" x14ac:dyDescent="0.3">
      <c r="D3792" s="321" t="s">
        <v>3329</v>
      </c>
      <c r="E3792" s="316" t="s">
        <v>2787</v>
      </c>
      <c r="F3792" s="319">
        <v>1</v>
      </c>
      <c r="I3792" s="111">
        <f t="shared" si="422"/>
        <v>0</v>
      </c>
    </row>
    <row r="3793" spans="4:9" s="293" customFormat="1" x14ac:dyDescent="0.3">
      <c r="D3793" s="321" t="s">
        <v>3418</v>
      </c>
      <c r="E3793" s="316"/>
      <c r="F3793" s="319"/>
      <c r="H3793" s="321"/>
      <c r="I3793" s="111"/>
    </row>
    <row r="3794" spans="4:9" ht="27" x14ac:dyDescent="0.3">
      <c r="D3794" s="321" t="s">
        <v>3330</v>
      </c>
      <c r="E3794" s="316" t="s">
        <v>2787</v>
      </c>
      <c r="F3794" s="319">
        <v>2</v>
      </c>
      <c r="I3794" s="111">
        <f t="shared" si="422"/>
        <v>0</v>
      </c>
    </row>
    <row r="3795" spans="4:9" s="293" customFormat="1" x14ac:dyDescent="0.3">
      <c r="D3795" s="321" t="s">
        <v>3419</v>
      </c>
      <c r="E3795" s="316"/>
      <c r="F3795" s="319"/>
      <c r="H3795" s="321"/>
      <c r="I3795" s="111"/>
    </row>
    <row r="3796" spans="4:9" ht="27" x14ac:dyDescent="0.3">
      <c r="D3796" s="321" t="s">
        <v>3331</v>
      </c>
      <c r="E3796" s="316" t="s">
        <v>2787</v>
      </c>
      <c r="F3796" s="319">
        <v>8</v>
      </c>
      <c r="I3796" s="111">
        <f t="shared" si="422"/>
        <v>0</v>
      </c>
    </row>
    <row r="3797" spans="4:9" s="293" customFormat="1" x14ac:dyDescent="0.3">
      <c r="D3797" s="321" t="s">
        <v>3420</v>
      </c>
      <c r="E3797" s="316"/>
      <c r="F3797" s="319"/>
      <c r="H3797" s="321"/>
      <c r="I3797" s="111"/>
    </row>
    <row r="3798" spans="4:9" ht="27" x14ac:dyDescent="0.3">
      <c r="D3798" s="321" t="s">
        <v>3332</v>
      </c>
      <c r="E3798" s="316" t="s">
        <v>2787</v>
      </c>
      <c r="F3798" s="319">
        <v>11</v>
      </c>
      <c r="I3798" s="111">
        <f t="shared" si="422"/>
        <v>0</v>
      </c>
    </row>
    <row r="3799" spans="4:9" s="293" customFormat="1" x14ac:dyDescent="0.3">
      <c r="D3799" s="321" t="s">
        <v>3421</v>
      </c>
      <c r="E3799" s="316"/>
      <c r="F3799" s="319"/>
      <c r="H3799" s="321"/>
      <c r="I3799" s="111"/>
    </row>
    <row r="3800" spans="4:9" ht="27" x14ac:dyDescent="0.3">
      <c r="D3800" s="321" t="s">
        <v>3333</v>
      </c>
      <c r="E3800" s="316" t="s">
        <v>2787</v>
      </c>
      <c r="F3800" s="319">
        <v>9</v>
      </c>
      <c r="I3800" s="111">
        <f t="shared" si="422"/>
        <v>0</v>
      </c>
    </row>
    <row r="3801" spans="4:9" s="293" customFormat="1" x14ac:dyDescent="0.3">
      <c r="D3801" s="321" t="s">
        <v>3422</v>
      </c>
      <c r="E3801" s="316"/>
      <c r="F3801" s="319"/>
      <c r="H3801" s="321"/>
      <c r="I3801" s="111"/>
    </row>
    <row r="3802" spans="4:9" ht="27" x14ac:dyDescent="0.3">
      <c r="D3802" s="321" t="s">
        <v>3334</v>
      </c>
      <c r="E3802" s="316" t="s">
        <v>2787</v>
      </c>
      <c r="F3802" s="319">
        <v>4</v>
      </c>
      <c r="I3802" s="111">
        <f t="shared" si="422"/>
        <v>0</v>
      </c>
    </row>
    <row r="3803" spans="4:9" s="293" customFormat="1" x14ac:dyDescent="0.3">
      <c r="D3803" s="321" t="s">
        <v>3423</v>
      </c>
      <c r="E3803" s="316"/>
      <c r="F3803" s="319"/>
      <c r="H3803" s="321"/>
      <c r="I3803" s="111"/>
    </row>
    <row r="3804" spans="4:9" ht="27" x14ac:dyDescent="0.3">
      <c r="D3804" s="321" t="s">
        <v>3335</v>
      </c>
      <c r="E3804" s="316" t="s">
        <v>2787</v>
      </c>
      <c r="F3804" s="319">
        <v>7</v>
      </c>
      <c r="I3804" s="111">
        <f t="shared" ref="I3804:I3867" si="423">(G3804+H3804)*F3804</f>
        <v>0</v>
      </c>
    </row>
    <row r="3805" spans="4:9" s="293" customFormat="1" x14ac:dyDescent="0.3">
      <c r="D3805" s="321" t="s">
        <v>3424</v>
      </c>
      <c r="E3805" s="316"/>
      <c r="F3805" s="319"/>
      <c r="H3805" s="321"/>
      <c r="I3805" s="111"/>
    </row>
    <row r="3806" spans="4:9" ht="27" x14ac:dyDescent="0.3">
      <c r="D3806" s="321" t="s">
        <v>3336</v>
      </c>
      <c r="E3806" s="316" t="s">
        <v>2787</v>
      </c>
      <c r="F3806" s="319">
        <v>5</v>
      </c>
      <c r="I3806" s="111">
        <f t="shared" si="423"/>
        <v>0</v>
      </c>
    </row>
    <row r="3807" spans="4:9" s="293" customFormat="1" x14ac:dyDescent="0.3">
      <c r="D3807" s="321" t="s">
        <v>3425</v>
      </c>
      <c r="E3807" s="316"/>
      <c r="F3807" s="319"/>
      <c r="H3807" s="321"/>
      <c r="I3807" s="111"/>
    </row>
    <row r="3808" spans="4:9" ht="27" x14ac:dyDescent="0.3">
      <c r="D3808" s="321" t="s">
        <v>3337</v>
      </c>
      <c r="E3808" s="316" t="s">
        <v>2787</v>
      </c>
      <c r="F3808" s="319">
        <v>4</v>
      </c>
      <c r="I3808" s="111">
        <f t="shared" si="423"/>
        <v>0</v>
      </c>
    </row>
    <row r="3809" spans="4:9" s="293" customFormat="1" x14ac:dyDescent="0.3">
      <c r="D3809" s="321" t="s">
        <v>3426</v>
      </c>
      <c r="E3809" s="316"/>
      <c r="F3809" s="319"/>
      <c r="H3809" s="321"/>
      <c r="I3809" s="111"/>
    </row>
    <row r="3810" spans="4:9" ht="27" x14ac:dyDescent="0.3">
      <c r="D3810" s="321" t="s">
        <v>3338</v>
      </c>
      <c r="E3810" s="316" t="s">
        <v>2787</v>
      </c>
      <c r="F3810" s="319">
        <v>20</v>
      </c>
      <c r="I3810" s="111">
        <f t="shared" si="423"/>
        <v>0</v>
      </c>
    </row>
    <row r="3811" spans="4:9" s="293" customFormat="1" x14ac:dyDescent="0.3">
      <c r="D3811" s="321" t="s">
        <v>3427</v>
      </c>
      <c r="E3811" s="316"/>
      <c r="F3811" s="319"/>
      <c r="H3811" s="321"/>
      <c r="I3811" s="111"/>
    </row>
    <row r="3812" spans="4:9" ht="27" x14ac:dyDescent="0.3">
      <c r="D3812" s="321" t="s">
        <v>3339</v>
      </c>
      <c r="E3812" s="316" t="s">
        <v>2787</v>
      </c>
      <c r="F3812" s="319">
        <v>4</v>
      </c>
      <c r="I3812" s="111">
        <f t="shared" si="423"/>
        <v>0</v>
      </c>
    </row>
    <row r="3813" spans="4:9" s="293" customFormat="1" x14ac:dyDescent="0.3">
      <c r="D3813" s="321" t="s">
        <v>3428</v>
      </c>
      <c r="E3813" s="316"/>
      <c r="F3813" s="319"/>
      <c r="I3813" s="111"/>
    </row>
    <row r="3814" spans="4:9" ht="27" x14ac:dyDescent="0.3">
      <c r="D3814" s="321" t="s">
        <v>3340</v>
      </c>
      <c r="E3814" s="316" t="s">
        <v>2787</v>
      </c>
      <c r="F3814" s="319">
        <v>3</v>
      </c>
      <c r="I3814" s="111">
        <f t="shared" si="423"/>
        <v>0</v>
      </c>
    </row>
    <row r="3815" spans="4:9" s="293" customFormat="1" x14ac:dyDescent="0.3">
      <c r="D3815" s="321" t="s">
        <v>3429</v>
      </c>
      <c r="E3815" s="316"/>
      <c r="F3815" s="319"/>
      <c r="H3815" s="321"/>
      <c r="I3815" s="111"/>
    </row>
    <row r="3816" spans="4:9" ht="27" x14ac:dyDescent="0.3">
      <c r="D3816" s="321" t="s">
        <v>3341</v>
      </c>
      <c r="E3816" s="316" t="s">
        <v>2787</v>
      </c>
      <c r="F3816" s="319">
        <v>4</v>
      </c>
      <c r="I3816" s="111">
        <f t="shared" si="423"/>
        <v>0</v>
      </c>
    </row>
    <row r="3817" spans="4:9" s="293" customFormat="1" x14ac:dyDescent="0.3">
      <c r="D3817" s="321" t="s">
        <v>3417</v>
      </c>
      <c r="E3817" s="316"/>
      <c r="F3817" s="319"/>
      <c r="I3817" s="111"/>
    </row>
    <row r="3818" spans="4:9" ht="40.5" x14ac:dyDescent="0.3">
      <c r="D3818" s="321" t="s">
        <v>3342</v>
      </c>
      <c r="E3818" s="316" t="s">
        <v>2787</v>
      </c>
      <c r="F3818" s="319">
        <v>9</v>
      </c>
      <c r="I3818" s="111">
        <f t="shared" si="423"/>
        <v>0</v>
      </c>
    </row>
    <row r="3819" spans="4:9" s="293" customFormat="1" x14ac:dyDescent="0.3">
      <c r="D3819" s="321" t="s">
        <v>3430</v>
      </c>
      <c r="E3819" s="316"/>
      <c r="F3819" s="319"/>
      <c r="H3819" s="321"/>
      <c r="I3819" s="111"/>
    </row>
    <row r="3820" spans="4:9" ht="40.5" x14ac:dyDescent="0.3">
      <c r="D3820" s="321" t="s">
        <v>3343</v>
      </c>
      <c r="E3820" s="316" t="s">
        <v>2787</v>
      </c>
      <c r="F3820" s="319">
        <v>7</v>
      </c>
      <c r="I3820" s="111">
        <f t="shared" si="423"/>
        <v>0</v>
      </c>
    </row>
    <row r="3821" spans="4:9" s="293" customFormat="1" x14ac:dyDescent="0.3">
      <c r="D3821" s="321" t="s">
        <v>3431</v>
      </c>
      <c r="E3821" s="316"/>
      <c r="F3821" s="319"/>
      <c r="H3821" s="321"/>
      <c r="I3821" s="111"/>
    </row>
    <row r="3822" spans="4:9" ht="40.5" x14ac:dyDescent="0.3">
      <c r="D3822" s="321" t="s">
        <v>3344</v>
      </c>
      <c r="E3822" s="316" t="s">
        <v>2787</v>
      </c>
      <c r="F3822" s="319">
        <v>1</v>
      </c>
      <c r="I3822" s="111">
        <f t="shared" si="423"/>
        <v>0</v>
      </c>
    </row>
    <row r="3823" spans="4:9" s="293" customFormat="1" x14ac:dyDescent="0.3">
      <c r="D3823" s="321" t="s">
        <v>3432</v>
      </c>
      <c r="E3823" s="316"/>
      <c r="F3823" s="319"/>
      <c r="H3823" s="321"/>
      <c r="I3823" s="111"/>
    </row>
    <row r="3824" spans="4:9" ht="40.5" x14ac:dyDescent="0.3">
      <c r="D3824" s="321" t="s">
        <v>3345</v>
      </c>
      <c r="E3824" s="316" t="s">
        <v>2787</v>
      </c>
      <c r="F3824" s="319">
        <v>2</v>
      </c>
      <c r="I3824" s="111">
        <f t="shared" si="423"/>
        <v>0</v>
      </c>
    </row>
    <row r="3825" spans="4:9" s="293" customFormat="1" x14ac:dyDescent="0.3">
      <c r="D3825" s="321" t="s">
        <v>3433</v>
      </c>
      <c r="E3825" s="316"/>
      <c r="F3825" s="319"/>
      <c r="H3825" s="321"/>
      <c r="I3825" s="111"/>
    </row>
    <row r="3826" spans="4:9" ht="40.5" x14ac:dyDescent="0.3">
      <c r="D3826" s="321" t="s">
        <v>3346</v>
      </c>
      <c r="E3826" s="316" t="s">
        <v>2787</v>
      </c>
      <c r="F3826" s="319">
        <v>6</v>
      </c>
      <c r="I3826" s="111">
        <f t="shared" si="423"/>
        <v>0</v>
      </c>
    </row>
    <row r="3827" spans="4:9" s="293" customFormat="1" x14ac:dyDescent="0.3">
      <c r="D3827" s="321" t="s">
        <v>3434</v>
      </c>
      <c r="E3827" s="316"/>
      <c r="F3827" s="319"/>
      <c r="H3827" s="321"/>
      <c r="I3827" s="111"/>
    </row>
    <row r="3828" spans="4:9" ht="40.5" x14ac:dyDescent="0.3">
      <c r="D3828" s="321" t="s">
        <v>3347</v>
      </c>
      <c r="E3828" s="316" t="s">
        <v>2787</v>
      </c>
      <c r="F3828" s="319">
        <v>9</v>
      </c>
      <c r="I3828" s="111">
        <f t="shared" si="423"/>
        <v>0</v>
      </c>
    </row>
    <row r="3829" spans="4:9" s="293" customFormat="1" x14ac:dyDescent="0.3">
      <c r="D3829" s="321" t="s">
        <v>3435</v>
      </c>
      <c r="E3829" s="316"/>
      <c r="F3829" s="319"/>
      <c r="H3829" s="321"/>
      <c r="I3829" s="111"/>
    </row>
    <row r="3830" spans="4:9" ht="40.5" x14ac:dyDescent="0.3">
      <c r="D3830" s="321" t="s">
        <v>3348</v>
      </c>
      <c r="E3830" s="316" t="s">
        <v>2787</v>
      </c>
      <c r="F3830" s="319">
        <v>1</v>
      </c>
      <c r="I3830" s="111">
        <f t="shared" si="423"/>
        <v>0</v>
      </c>
    </row>
    <row r="3831" spans="4:9" s="293" customFormat="1" x14ac:dyDescent="0.3">
      <c r="D3831" s="321" t="s">
        <v>3436</v>
      </c>
      <c r="E3831" s="316"/>
      <c r="F3831" s="319"/>
      <c r="H3831" s="321"/>
      <c r="I3831" s="111"/>
    </row>
    <row r="3832" spans="4:9" ht="40.5" x14ac:dyDescent="0.3">
      <c r="D3832" s="321" t="s">
        <v>3349</v>
      </c>
      <c r="E3832" s="316" t="s">
        <v>2787</v>
      </c>
      <c r="F3832" s="319">
        <v>9</v>
      </c>
      <c r="I3832" s="111">
        <f t="shared" si="423"/>
        <v>0</v>
      </c>
    </row>
    <row r="3833" spans="4:9" s="293" customFormat="1" x14ac:dyDescent="0.3">
      <c r="D3833" s="321" t="s">
        <v>3437</v>
      </c>
      <c r="E3833" s="316"/>
      <c r="F3833" s="319"/>
      <c r="H3833" s="321"/>
      <c r="I3833" s="111"/>
    </row>
    <row r="3834" spans="4:9" ht="40.5" x14ac:dyDescent="0.3">
      <c r="D3834" s="321" t="s">
        <v>3350</v>
      </c>
      <c r="E3834" s="316" t="s">
        <v>2787</v>
      </c>
      <c r="F3834" s="319">
        <v>3</v>
      </c>
      <c r="I3834" s="111">
        <f t="shared" si="423"/>
        <v>0</v>
      </c>
    </row>
    <row r="3835" spans="4:9" s="293" customFormat="1" x14ac:dyDescent="0.3">
      <c r="D3835" s="321" t="s">
        <v>3438</v>
      </c>
      <c r="E3835" s="316"/>
      <c r="F3835" s="319"/>
      <c r="H3835" s="321"/>
      <c r="I3835" s="111"/>
    </row>
    <row r="3836" spans="4:9" ht="40.5" x14ac:dyDescent="0.3">
      <c r="D3836" s="321" t="s">
        <v>3351</v>
      </c>
      <c r="E3836" s="316" t="s">
        <v>2787</v>
      </c>
      <c r="F3836" s="319">
        <v>10</v>
      </c>
      <c r="I3836" s="111">
        <f t="shared" si="423"/>
        <v>0</v>
      </c>
    </row>
    <row r="3837" spans="4:9" s="293" customFormat="1" x14ac:dyDescent="0.3">
      <c r="D3837" s="321" t="s">
        <v>3439</v>
      </c>
      <c r="E3837" s="316"/>
      <c r="F3837" s="319"/>
      <c r="H3837" s="321"/>
      <c r="I3837" s="111"/>
    </row>
    <row r="3838" spans="4:9" ht="40.5" x14ac:dyDescent="0.3">
      <c r="D3838" s="321" t="s">
        <v>3352</v>
      </c>
      <c r="E3838" s="316" t="s">
        <v>2787</v>
      </c>
      <c r="F3838" s="319">
        <v>2</v>
      </c>
      <c r="I3838" s="111">
        <f t="shared" si="423"/>
        <v>0</v>
      </c>
    </row>
    <row r="3839" spans="4:9" ht="40.5" x14ac:dyDescent="0.3">
      <c r="D3839" s="321" t="s">
        <v>3353</v>
      </c>
      <c r="E3839" s="316" t="s">
        <v>2787</v>
      </c>
      <c r="F3839" s="319">
        <v>14</v>
      </c>
      <c r="I3839" s="111">
        <f t="shared" si="423"/>
        <v>0</v>
      </c>
    </row>
    <row r="3840" spans="4:9" s="293" customFormat="1" x14ac:dyDescent="0.3">
      <c r="D3840" s="321" t="s">
        <v>3398</v>
      </c>
      <c r="E3840" s="316"/>
      <c r="F3840" s="319"/>
      <c r="I3840" s="111"/>
    </row>
    <row r="3841" spans="4:9" ht="40.5" x14ac:dyDescent="0.3">
      <c r="D3841" s="321" t="s">
        <v>3354</v>
      </c>
      <c r="E3841" s="316" t="s">
        <v>2787</v>
      </c>
      <c r="F3841" s="319">
        <v>7</v>
      </c>
      <c r="I3841" s="111">
        <f t="shared" si="423"/>
        <v>0</v>
      </c>
    </row>
    <row r="3842" spans="4:9" s="293" customFormat="1" x14ac:dyDescent="0.3">
      <c r="D3842" s="321" t="s">
        <v>3398</v>
      </c>
      <c r="E3842" s="316"/>
      <c r="F3842" s="319"/>
      <c r="I3842" s="111"/>
    </row>
    <row r="3843" spans="4:9" ht="40.5" x14ac:dyDescent="0.3">
      <c r="D3843" s="321" t="s">
        <v>3355</v>
      </c>
      <c r="E3843" s="316" t="s">
        <v>2787</v>
      </c>
      <c r="F3843" s="319">
        <v>12</v>
      </c>
      <c r="I3843" s="111">
        <f t="shared" si="423"/>
        <v>0</v>
      </c>
    </row>
    <row r="3844" spans="4:9" s="293" customFormat="1" x14ac:dyDescent="0.3">
      <c r="D3844" s="321" t="s">
        <v>3398</v>
      </c>
      <c r="E3844" s="316"/>
      <c r="F3844" s="319"/>
      <c r="I3844" s="111"/>
    </row>
    <row r="3845" spans="4:9" ht="27" x14ac:dyDescent="0.3">
      <c r="D3845" s="321" t="s">
        <v>3356</v>
      </c>
      <c r="E3845" s="316" t="s">
        <v>2787</v>
      </c>
      <c r="F3845" s="319">
        <v>3</v>
      </c>
      <c r="I3845" s="111">
        <f t="shared" si="423"/>
        <v>0</v>
      </c>
    </row>
    <row r="3846" spans="4:9" s="293" customFormat="1" x14ac:dyDescent="0.3">
      <c r="D3846" s="321" t="s">
        <v>3440</v>
      </c>
      <c r="E3846" s="316"/>
      <c r="F3846" s="319"/>
      <c r="I3846" s="111"/>
    </row>
    <row r="3847" spans="4:9" ht="27" x14ac:dyDescent="0.3">
      <c r="D3847" s="321" t="s">
        <v>3357</v>
      </c>
      <c r="E3847" s="316" t="s">
        <v>2787</v>
      </c>
      <c r="F3847" s="319">
        <v>1</v>
      </c>
      <c r="I3847" s="111">
        <f t="shared" si="423"/>
        <v>0</v>
      </c>
    </row>
    <row r="3848" spans="4:9" s="293" customFormat="1" x14ac:dyDescent="0.3">
      <c r="D3848" s="321" t="s">
        <v>3440</v>
      </c>
      <c r="E3848" s="316"/>
      <c r="F3848" s="319"/>
      <c r="I3848" s="111"/>
    </row>
    <row r="3849" spans="4:9" ht="27" x14ac:dyDescent="0.3">
      <c r="D3849" s="321" t="s">
        <v>3358</v>
      </c>
      <c r="E3849" s="316" t="s">
        <v>2787</v>
      </c>
      <c r="F3849" s="319">
        <v>4</v>
      </c>
      <c r="I3849" s="111">
        <f t="shared" si="423"/>
        <v>0</v>
      </c>
    </row>
    <row r="3850" spans="4:9" s="293" customFormat="1" x14ac:dyDescent="0.3">
      <c r="D3850" s="321" t="s">
        <v>3440</v>
      </c>
      <c r="E3850" s="316"/>
      <c r="F3850" s="319"/>
      <c r="I3850" s="111"/>
    </row>
    <row r="3851" spans="4:9" ht="27" x14ac:dyDescent="0.3">
      <c r="D3851" s="321" t="s">
        <v>3359</v>
      </c>
      <c r="E3851" s="316" t="s">
        <v>2787</v>
      </c>
      <c r="F3851" s="319">
        <v>1</v>
      </c>
      <c r="I3851" s="111">
        <f t="shared" si="423"/>
        <v>0</v>
      </c>
    </row>
    <row r="3852" spans="4:9" s="293" customFormat="1" x14ac:dyDescent="0.3">
      <c r="D3852" s="321" t="s">
        <v>3440</v>
      </c>
      <c r="E3852" s="316"/>
      <c r="F3852" s="319"/>
      <c r="I3852" s="111"/>
    </row>
    <row r="3853" spans="4:9" ht="40.5" x14ac:dyDescent="0.3">
      <c r="D3853" s="321" t="s">
        <v>3360</v>
      </c>
      <c r="E3853" s="316" t="s">
        <v>2787</v>
      </c>
      <c r="F3853" s="319">
        <v>7</v>
      </c>
      <c r="I3853" s="111">
        <f t="shared" si="423"/>
        <v>0</v>
      </c>
    </row>
    <row r="3854" spans="4:9" s="293" customFormat="1" x14ac:dyDescent="0.3">
      <c r="D3854" s="321" t="s">
        <v>3441</v>
      </c>
      <c r="E3854" s="316"/>
      <c r="F3854" s="319"/>
      <c r="I3854" s="111"/>
    </row>
    <row r="3855" spans="4:9" x14ac:dyDescent="0.3">
      <c r="D3855" s="321" t="s">
        <v>3361</v>
      </c>
      <c r="E3855" s="316" t="s">
        <v>2787</v>
      </c>
      <c r="F3855" s="319">
        <v>9</v>
      </c>
      <c r="I3855" s="111">
        <f t="shared" si="423"/>
        <v>0</v>
      </c>
    </row>
    <row r="3856" spans="4:9" x14ac:dyDescent="0.3">
      <c r="D3856" s="321" t="s">
        <v>3362</v>
      </c>
      <c r="E3856" s="316" t="s">
        <v>2787</v>
      </c>
      <c r="F3856" s="319">
        <v>3</v>
      </c>
      <c r="I3856" s="111">
        <f t="shared" si="423"/>
        <v>0</v>
      </c>
    </row>
    <row r="3857" spans="4:9" x14ac:dyDescent="0.3">
      <c r="D3857" s="321" t="s">
        <v>3363</v>
      </c>
      <c r="E3857" s="316" t="s">
        <v>2787</v>
      </c>
      <c r="F3857" s="319">
        <v>3</v>
      </c>
      <c r="I3857" s="111">
        <f t="shared" si="423"/>
        <v>0</v>
      </c>
    </row>
    <row r="3858" spans="4:9" x14ac:dyDescent="0.3">
      <c r="D3858" s="321" t="s">
        <v>3364</v>
      </c>
      <c r="E3858" s="316" t="s">
        <v>2787</v>
      </c>
      <c r="F3858" s="319">
        <v>2</v>
      </c>
      <c r="I3858" s="111">
        <f t="shared" si="423"/>
        <v>0</v>
      </c>
    </row>
    <row r="3859" spans="4:9" x14ac:dyDescent="0.3">
      <c r="D3859" s="321" t="s">
        <v>3365</v>
      </c>
      <c r="E3859" s="316" t="s">
        <v>2787</v>
      </c>
      <c r="F3859" s="319">
        <v>1</v>
      </c>
      <c r="I3859" s="111">
        <f t="shared" si="423"/>
        <v>0</v>
      </c>
    </row>
    <row r="3860" spans="4:9" x14ac:dyDescent="0.3">
      <c r="D3860" s="321" t="s">
        <v>3366</v>
      </c>
      <c r="E3860" s="316" t="s">
        <v>2787</v>
      </c>
      <c r="F3860" s="319">
        <v>4</v>
      </c>
      <c r="I3860" s="111">
        <f t="shared" si="423"/>
        <v>0</v>
      </c>
    </row>
    <row r="3861" spans="4:9" x14ac:dyDescent="0.3">
      <c r="D3861" s="321" t="s">
        <v>3367</v>
      </c>
      <c r="E3861" s="316" t="s">
        <v>2787</v>
      </c>
      <c r="F3861" s="319">
        <v>4</v>
      </c>
      <c r="I3861" s="111">
        <f t="shared" si="423"/>
        <v>0</v>
      </c>
    </row>
    <row r="3862" spans="4:9" x14ac:dyDescent="0.3">
      <c r="D3862" s="321" t="s">
        <v>3368</v>
      </c>
      <c r="E3862" s="316" t="s">
        <v>2787</v>
      </c>
      <c r="F3862" s="319">
        <v>1</v>
      </c>
      <c r="I3862" s="111">
        <f t="shared" si="423"/>
        <v>0</v>
      </c>
    </row>
    <row r="3863" spans="4:9" x14ac:dyDescent="0.3">
      <c r="D3863" s="321" t="s">
        <v>3369</v>
      </c>
      <c r="E3863" s="316" t="s">
        <v>2787</v>
      </c>
      <c r="F3863" s="319">
        <v>15</v>
      </c>
      <c r="I3863" s="111">
        <f t="shared" si="423"/>
        <v>0</v>
      </c>
    </row>
    <row r="3864" spans="4:9" x14ac:dyDescent="0.3">
      <c r="D3864" s="321" t="s">
        <v>3370</v>
      </c>
      <c r="E3864" s="316" t="s">
        <v>2787</v>
      </c>
      <c r="F3864" s="319">
        <v>2</v>
      </c>
      <c r="I3864" s="111">
        <f t="shared" si="423"/>
        <v>0</v>
      </c>
    </row>
    <row r="3865" spans="4:9" x14ac:dyDescent="0.3">
      <c r="D3865" s="321" t="s">
        <v>3371</v>
      </c>
      <c r="E3865" s="316" t="s">
        <v>2787</v>
      </c>
      <c r="F3865" s="319">
        <v>2</v>
      </c>
      <c r="I3865" s="111">
        <f t="shared" si="423"/>
        <v>0</v>
      </c>
    </row>
    <row r="3866" spans="4:9" x14ac:dyDescent="0.3">
      <c r="D3866" s="321" t="s">
        <v>3372</v>
      </c>
      <c r="E3866" s="316" t="s">
        <v>2787</v>
      </c>
      <c r="F3866" s="319">
        <v>1</v>
      </c>
      <c r="I3866" s="111">
        <f t="shared" si="423"/>
        <v>0</v>
      </c>
    </row>
    <row r="3867" spans="4:9" x14ac:dyDescent="0.3">
      <c r="D3867" s="321" t="s">
        <v>3373</v>
      </c>
      <c r="E3867" s="316" t="s">
        <v>2787</v>
      </c>
      <c r="F3867" s="319">
        <v>1</v>
      </c>
      <c r="I3867" s="111">
        <f t="shared" si="423"/>
        <v>0</v>
      </c>
    </row>
    <row r="3868" spans="4:9" x14ac:dyDescent="0.3">
      <c r="D3868" s="321" t="s">
        <v>3374</v>
      </c>
      <c r="E3868" s="316" t="s">
        <v>2787</v>
      </c>
      <c r="F3868" s="319">
        <v>1</v>
      </c>
      <c r="I3868" s="111">
        <f t="shared" ref="I3868:I3931" si="424">(G3868+H3868)*F3868</f>
        <v>0</v>
      </c>
    </row>
    <row r="3869" spans="4:9" x14ac:dyDescent="0.3">
      <c r="D3869" s="321" t="s">
        <v>3375</v>
      </c>
      <c r="E3869" s="316" t="s">
        <v>2787</v>
      </c>
      <c r="F3869" s="319">
        <v>3</v>
      </c>
      <c r="I3869" s="111">
        <f t="shared" si="424"/>
        <v>0</v>
      </c>
    </row>
    <row r="3870" spans="4:9" x14ac:dyDescent="0.3">
      <c r="D3870" s="321" t="s">
        <v>3376</v>
      </c>
      <c r="E3870" s="316" t="s">
        <v>2787</v>
      </c>
      <c r="F3870" s="319">
        <v>1</v>
      </c>
      <c r="I3870" s="111">
        <f t="shared" si="424"/>
        <v>0</v>
      </c>
    </row>
    <row r="3871" spans="4:9" x14ac:dyDescent="0.3">
      <c r="D3871" s="321" t="s">
        <v>3377</v>
      </c>
      <c r="E3871" s="316" t="s">
        <v>2787</v>
      </c>
      <c r="F3871" s="319">
        <v>1</v>
      </c>
      <c r="I3871" s="111">
        <f t="shared" si="424"/>
        <v>0</v>
      </c>
    </row>
    <row r="3872" spans="4:9" s="293" customFormat="1" x14ac:dyDescent="0.3">
      <c r="D3872" s="321" t="s">
        <v>3442</v>
      </c>
      <c r="E3872" s="316"/>
      <c r="F3872" s="319"/>
      <c r="H3872" s="321"/>
      <c r="I3872" s="111"/>
    </row>
    <row r="3873" spans="4:9" ht="27" x14ac:dyDescent="0.3">
      <c r="D3873" s="321" t="s">
        <v>3378</v>
      </c>
      <c r="E3873" s="316" t="s">
        <v>2787</v>
      </c>
      <c r="F3873" s="319">
        <v>7</v>
      </c>
      <c r="H3873" s="321"/>
      <c r="I3873" s="111">
        <f t="shared" si="424"/>
        <v>0</v>
      </c>
    </row>
    <row r="3874" spans="4:9" s="293" customFormat="1" x14ac:dyDescent="0.3">
      <c r="D3874" s="321" t="s">
        <v>3443</v>
      </c>
      <c r="E3874" s="316"/>
      <c r="F3874" s="319"/>
      <c r="H3874" s="321"/>
      <c r="I3874" s="111"/>
    </row>
    <row r="3875" spans="4:9" ht="40.5" x14ac:dyDescent="0.3">
      <c r="D3875" s="321" t="s">
        <v>3379</v>
      </c>
      <c r="E3875" s="316" t="s">
        <v>2787</v>
      </c>
      <c r="F3875" s="319">
        <v>64</v>
      </c>
      <c r="H3875" s="321"/>
      <c r="I3875" s="111">
        <f t="shared" si="424"/>
        <v>0</v>
      </c>
    </row>
    <row r="3876" spans="4:9" s="293" customFormat="1" x14ac:dyDescent="0.3">
      <c r="D3876" s="321" t="s">
        <v>3398</v>
      </c>
      <c r="E3876" s="316"/>
      <c r="F3876" s="319"/>
      <c r="H3876" s="321"/>
      <c r="I3876" s="111"/>
    </row>
    <row r="3877" spans="4:9" ht="27" x14ac:dyDescent="0.3">
      <c r="D3877" s="321" t="s">
        <v>3380</v>
      </c>
      <c r="E3877" s="316" t="s">
        <v>2787</v>
      </c>
      <c r="F3877" s="319">
        <v>69</v>
      </c>
      <c r="H3877" s="321"/>
      <c r="I3877" s="111">
        <f t="shared" si="424"/>
        <v>0</v>
      </c>
    </row>
    <row r="3878" spans="4:9" s="293" customFormat="1" x14ac:dyDescent="0.3">
      <c r="D3878" s="321" t="s">
        <v>3398</v>
      </c>
      <c r="E3878" s="316"/>
      <c r="F3878" s="319"/>
      <c r="H3878" s="321"/>
      <c r="I3878" s="111"/>
    </row>
    <row r="3879" spans="4:9" ht="40.5" x14ac:dyDescent="0.3">
      <c r="D3879" s="321" t="s">
        <v>3381</v>
      </c>
      <c r="E3879" s="316" t="s">
        <v>2787</v>
      </c>
      <c r="F3879" s="319">
        <v>11</v>
      </c>
      <c r="H3879" s="321"/>
      <c r="I3879" s="111">
        <f t="shared" si="424"/>
        <v>0</v>
      </c>
    </row>
    <row r="3880" spans="4:9" s="293" customFormat="1" x14ac:dyDescent="0.3">
      <c r="D3880" s="321" t="s">
        <v>3398</v>
      </c>
      <c r="E3880" s="316"/>
      <c r="F3880" s="319"/>
      <c r="H3880" s="321"/>
      <c r="I3880" s="111"/>
    </row>
    <row r="3881" spans="4:9" ht="40.5" x14ac:dyDescent="0.3">
      <c r="D3881" s="321" t="s">
        <v>3382</v>
      </c>
      <c r="E3881" s="316" t="s">
        <v>2787</v>
      </c>
      <c r="F3881" s="319">
        <v>12</v>
      </c>
      <c r="I3881" s="111">
        <f t="shared" si="424"/>
        <v>0</v>
      </c>
    </row>
    <row r="3882" spans="4:9" ht="40.5" x14ac:dyDescent="0.3">
      <c r="D3882" s="321" t="s">
        <v>3383</v>
      </c>
      <c r="E3882" s="316" t="s">
        <v>2787</v>
      </c>
      <c r="F3882" s="319">
        <v>1</v>
      </c>
      <c r="I3882" s="111">
        <f t="shared" si="424"/>
        <v>0</v>
      </c>
    </row>
    <row r="3883" spans="4:9" ht="108" x14ac:dyDescent="0.3">
      <c r="D3883" s="321" t="s">
        <v>3384</v>
      </c>
      <c r="E3883" s="316" t="s">
        <v>2787</v>
      </c>
      <c r="F3883" s="319">
        <v>3</v>
      </c>
      <c r="I3883" s="111">
        <f t="shared" si="424"/>
        <v>0</v>
      </c>
    </row>
    <row r="3884" spans="4:9" ht="27" x14ac:dyDescent="0.3">
      <c r="D3884" s="321" t="s">
        <v>3385</v>
      </c>
      <c r="E3884" s="316" t="s">
        <v>2787</v>
      </c>
      <c r="F3884" s="319">
        <v>1</v>
      </c>
      <c r="I3884" s="111">
        <f t="shared" si="424"/>
        <v>0</v>
      </c>
    </row>
    <row r="3885" spans="4:9" s="293" customFormat="1" x14ac:dyDescent="0.3">
      <c r="D3885" s="321" t="s">
        <v>3444</v>
      </c>
      <c r="E3885" s="316"/>
      <c r="F3885" s="319"/>
      <c r="I3885" s="111"/>
    </row>
    <row r="3886" spans="4:9" x14ac:dyDescent="0.3">
      <c r="D3886" s="321" t="s">
        <v>3386</v>
      </c>
      <c r="E3886" s="316" t="s">
        <v>2787</v>
      </c>
      <c r="F3886" s="319">
        <v>80</v>
      </c>
      <c r="I3886" s="111">
        <f t="shared" si="424"/>
        <v>0</v>
      </c>
    </row>
    <row r="3887" spans="4:9" s="293" customFormat="1" x14ac:dyDescent="0.3">
      <c r="D3887" s="321" t="s">
        <v>3444</v>
      </c>
      <c r="E3887" s="316"/>
      <c r="F3887" s="319"/>
      <c r="I3887" s="111"/>
    </row>
    <row r="3888" spans="4:9" x14ac:dyDescent="0.3">
      <c r="D3888" s="321" t="s">
        <v>3387</v>
      </c>
      <c r="E3888" s="316" t="s">
        <v>2787</v>
      </c>
      <c r="F3888" s="319">
        <v>60</v>
      </c>
      <c r="I3888" s="111">
        <f t="shared" si="424"/>
        <v>0</v>
      </c>
    </row>
    <row r="3889" spans="4:9" s="293" customFormat="1" x14ac:dyDescent="0.3">
      <c r="D3889" s="321" t="s">
        <v>3444</v>
      </c>
      <c r="E3889" s="316"/>
      <c r="F3889" s="319"/>
      <c r="I3889" s="111"/>
    </row>
    <row r="3890" spans="4:9" x14ac:dyDescent="0.3">
      <c r="D3890" s="332" t="s">
        <v>3388</v>
      </c>
      <c r="E3890" s="316"/>
      <c r="F3890" s="319"/>
      <c r="I3890" s="111"/>
    </row>
    <row r="3891" spans="4:9" ht="54" x14ac:dyDescent="0.3">
      <c r="D3891" s="321" t="s">
        <v>3389</v>
      </c>
      <c r="E3891" s="316" t="s">
        <v>2787</v>
      </c>
      <c r="F3891" s="319">
        <v>135</v>
      </c>
      <c r="I3891" s="111">
        <f t="shared" si="424"/>
        <v>0</v>
      </c>
    </row>
    <row r="3892" spans="4:9" s="293" customFormat="1" x14ac:dyDescent="0.3">
      <c r="D3892" s="321" t="s">
        <v>3445</v>
      </c>
      <c r="E3892" s="316"/>
      <c r="F3892" s="319"/>
      <c r="I3892" s="111"/>
    </row>
    <row r="3893" spans="4:9" x14ac:dyDescent="0.3">
      <c r="D3893" s="321" t="s">
        <v>3390</v>
      </c>
      <c r="E3893" s="316" t="s">
        <v>144</v>
      </c>
      <c r="F3893" s="319">
        <v>480</v>
      </c>
      <c r="I3893" s="111">
        <f t="shared" si="424"/>
        <v>0</v>
      </c>
    </row>
    <row r="3894" spans="4:9" s="293" customFormat="1" x14ac:dyDescent="0.3">
      <c r="D3894" s="321" t="s">
        <v>3445</v>
      </c>
      <c r="E3894" s="316"/>
      <c r="F3894" s="319"/>
      <c r="I3894" s="111"/>
    </row>
    <row r="3895" spans="4:9" ht="27" x14ac:dyDescent="0.3">
      <c r="D3895" s="321" t="s">
        <v>3391</v>
      </c>
      <c r="E3895" s="316" t="s">
        <v>270</v>
      </c>
      <c r="F3895" s="319">
        <v>1</v>
      </c>
      <c r="I3895" s="111">
        <f t="shared" si="424"/>
        <v>0</v>
      </c>
    </row>
    <row r="3896" spans="4:9" x14ac:dyDescent="0.3">
      <c r="D3896" s="332" t="s">
        <v>3392</v>
      </c>
      <c r="E3896" s="316"/>
      <c r="F3896" s="319"/>
      <c r="I3896" s="111"/>
    </row>
    <row r="3897" spans="4:9" x14ac:dyDescent="0.3">
      <c r="D3897" s="321" t="s">
        <v>3393</v>
      </c>
      <c r="E3897" s="316" t="s">
        <v>169</v>
      </c>
      <c r="F3897" s="319">
        <v>0.4</v>
      </c>
      <c r="I3897" s="111">
        <f t="shared" si="424"/>
        <v>0</v>
      </c>
    </row>
    <row r="3898" spans="4:9" s="293" customFormat="1" ht="15.75" x14ac:dyDescent="0.3">
      <c r="D3898" s="321" t="s">
        <v>3446</v>
      </c>
      <c r="E3898" s="316"/>
      <c r="F3898" s="319"/>
      <c r="G3898" s="333"/>
      <c r="I3898" s="111"/>
    </row>
    <row r="3899" spans="4:9" x14ac:dyDescent="0.3">
      <c r="D3899" s="321" t="s">
        <v>3394</v>
      </c>
      <c r="E3899" s="316" t="s">
        <v>270</v>
      </c>
      <c r="F3899" s="319">
        <v>1</v>
      </c>
      <c r="I3899" s="111">
        <f t="shared" si="424"/>
        <v>0</v>
      </c>
    </row>
    <row r="3900" spans="4:9" x14ac:dyDescent="0.3">
      <c r="D3900" s="321" t="s">
        <v>3395</v>
      </c>
      <c r="E3900" s="316" t="s">
        <v>2787</v>
      </c>
      <c r="F3900" s="319">
        <v>1</v>
      </c>
      <c r="I3900" s="111">
        <f t="shared" si="424"/>
        <v>0</v>
      </c>
    </row>
    <row r="3901" spans="4:9" x14ac:dyDescent="0.3">
      <c r="D3901" s="321" t="s">
        <v>3010</v>
      </c>
      <c r="E3901" s="316" t="s">
        <v>2787</v>
      </c>
      <c r="F3901" s="319">
        <v>1</v>
      </c>
      <c r="I3901" s="111">
        <f t="shared" si="424"/>
        <v>0</v>
      </c>
    </row>
    <row r="3902" spans="4:9" x14ac:dyDescent="0.3">
      <c r="D3902" s="321" t="s">
        <v>3396</v>
      </c>
      <c r="E3902" s="316" t="s">
        <v>2787</v>
      </c>
      <c r="F3902" s="319">
        <v>1</v>
      </c>
      <c r="I3902" s="111">
        <f t="shared" si="424"/>
        <v>0</v>
      </c>
    </row>
    <row r="3903" spans="4:9" x14ac:dyDescent="0.3">
      <c r="D3903" s="321" t="s">
        <v>3397</v>
      </c>
      <c r="E3903" s="316" t="s">
        <v>2787</v>
      </c>
      <c r="F3903" s="319">
        <v>1</v>
      </c>
      <c r="I3903" s="111">
        <f t="shared" si="424"/>
        <v>0</v>
      </c>
    </row>
    <row r="3904" spans="4:9" ht="15" x14ac:dyDescent="0.3">
      <c r="D3904" s="144" t="s">
        <v>3447</v>
      </c>
      <c r="I3904" s="143">
        <f>SUM(I3905:I3937)</f>
        <v>0</v>
      </c>
    </row>
    <row r="3905" spans="4:9" ht="27" x14ac:dyDescent="0.3">
      <c r="D3905" s="321" t="s">
        <v>3448</v>
      </c>
      <c r="E3905" s="316" t="s">
        <v>144</v>
      </c>
      <c r="F3905" s="319">
        <v>15</v>
      </c>
      <c r="G3905" s="293"/>
      <c r="H3905" s="293"/>
      <c r="I3905" s="111">
        <f t="shared" si="424"/>
        <v>0</v>
      </c>
    </row>
    <row r="3906" spans="4:9" ht="27" x14ac:dyDescent="0.3">
      <c r="D3906" s="321" t="s">
        <v>3449</v>
      </c>
      <c r="E3906" s="316" t="s">
        <v>144</v>
      </c>
      <c r="F3906" s="319">
        <v>15</v>
      </c>
      <c r="I3906" s="111">
        <f t="shared" si="424"/>
        <v>0</v>
      </c>
    </row>
    <row r="3907" spans="4:9" x14ac:dyDescent="0.3">
      <c r="D3907" s="321" t="s">
        <v>3450</v>
      </c>
      <c r="E3907" s="316" t="s">
        <v>144</v>
      </c>
      <c r="F3907" s="319">
        <v>20</v>
      </c>
      <c r="I3907" s="111">
        <f t="shared" si="424"/>
        <v>0</v>
      </c>
    </row>
    <row r="3908" spans="4:9" x14ac:dyDescent="0.3">
      <c r="D3908" s="321" t="s">
        <v>3451</v>
      </c>
      <c r="E3908" s="316" t="s">
        <v>144</v>
      </c>
      <c r="F3908" s="319">
        <v>20</v>
      </c>
      <c r="I3908" s="111">
        <f t="shared" si="424"/>
        <v>0</v>
      </c>
    </row>
    <row r="3909" spans="4:9" x14ac:dyDescent="0.3">
      <c r="D3909" s="321" t="s">
        <v>3452</v>
      </c>
      <c r="E3909" s="316" t="s">
        <v>144</v>
      </c>
      <c r="F3909" s="319">
        <v>55</v>
      </c>
      <c r="I3909" s="111">
        <f t="shared" si="424"/>
        <v>0</v>
      </c>
    </row>
    <row r="3910" spans="4:9" x14ac:dyDescent="0.3">
      <c r="D3910" s="321" t="s">
        <v>3453</v>
      </c>
      <c r="E3910" s="316" t="s">
        <v>144</v>
      </c>
      <c r="F3910" s="319">
        <v>40</v>
      </c>
      <c r="I3910" s="111">
        <f t="shared" si="424"/>
        <v>0</v>
      </c>
    </row>
    <row r="3911" spans="4:9" x14ac:dyDescent="0.3">
      <c r="D3911" s="321" t="s">
        <v>3454</v>
      </c>
      <c r="E3911" s="316" t="s">
        <v>144</v>
      </c>
      <c r="F3911" s="319">
        <v>20</v>
      </c>
      <c r="I3911" s="111">
        <f t="shared" si="424"/>
        <v>0</v>
      </c>
    </row>
    <row r="3912" spans="4:9" x14ac:dyDescent="0.3">
      <c r="D3912" s="321" t="s">
        <v>3455</v>
      </c>
      <c r="E3912" s="316" t="s">
        <v>144</v>
      </c>
      <c r="F3912" s="319">
        <v>20</v>
      </c>
      <c r="I3912" s="111">
        <f t="shared" si="424"/>
        <v>0</v>
      </c>
    </row>
    <row r="3913" spans="4:9" x14ac:dyDescent="0.3">
      <c r="D3913" s="321" t="s">
        <v>3456</v>
      </c>
      <c r="E3913" s="316" t="s">
        <v>144</v>
      </c>
      <c r="F3913" s="319">
        <v>20</v>
      </c>
      <c r="I3913" s="111">
        <f t="shared" si="424"/>
        <v>0</v>
      </c>
    </row>
    <row r="3914" spans="4:9" x14ac:dyDescent="0.3">
      <c r="D3914" s="321" t="s">
        <v>3457</v>
      </c>
      <c r="E3914" s="316" t="s">
        <v>144</v>
      </c>
      <c r="F3914" s="319">
        <v>45</v>
      </c>
      <c r="I3914" s="111">
        <f t="shared" si="424"/>
        <v>0</v>
      </c>
    </row>
    <row r="3915" spans="4:9" x14ac:dyDescent="0.3">
      <c r="D3915" s="321" t="s">
        <v>3458</v>
      </c>
      <c r="E3915" s="316" t="s">
        <v>144</v>
      </c>
      <c r="F3915" s="319">
        <v>350</v>
      </c>
      <c r="I3915" s="111">
        <f t="shared" si="424"/>
        <v>0</v>
      </c>
    </row>
    <row r="3916" spans="4:9" x14ac:dyDescent="0.3">
      <c r="D3916" s="321" t="s">
        <v>3459</v>
      </c>
      <c r="E3916" s="316" t="s">
        <v>144</v>
      </c>
      <c r="F3916" s="319">
        <v>250</v>
      </c>
      <c r="I3916" s="111">
        <f t="shared" si="424"/>
        <v>0</v>
      </c>
    </row>
    <row r="3917" spans="4:9" x14ac:dyDescent="0.3">
      <c r="D3917" s="321" t="s">
        <v>3460</v>
      </c>
      <c r="E3917" s="316" t="s">
        <v>144</v>
      </c>
      <c r="F3917" s="319">
        <v>165</v>
      </c>
      <c r="I3917" s="111">
        <f t="shared" si="424"/>
        <v>0</v>
      </c>
    </row>
    <row r="3918" spans="4:9" x14ac:dyDescent="0.3">
      <c r="D3918" s="321" t="s">
        <v>3461</v>
      </c>
      <c r="E3918" s="316" t="s">
        <v>144</v>
      </c>
      <c r="F3918" s="319">
        <v>1135</v>
      </c>
      <c r="I3918" s="111">
        <f t="shared" si="424"/>
        <v>0</v>
      </c>
    </row>
    <row r="3919" spans="4:9" x14ac:dyDescent="0.3">
      <c r="D3919" s="321" t="s">
        <v>3462</v>
      </c>
      <c r="E3919" s="316" t="s">
        <v>144</v>
      </c>
      <c r="F3919" s="319">
        <v>2155</v>
      </c>
      <c r="I3919" s="111">
        <f t="shared" si="424"/>
        <v>0</v>
      </c>
    </row>
    <row r="3920" spans="4:9" x14ac:dyDescent="0.3">
      <c r="D3920" s="321" t="s">
        <v>3463</v>
      </c>
      <c r="E3920" s="316" t="s">
        <v>144</v>
      </c>
      <c r="F3920" s="319">
        <v>2225</v>
      </c>
      <c r="I3920" s="111">
        <f t="shared" si="424"/>
        <v>0</v>
      </c>
    </row>
    <row r="3921" spans="4:9" x14ac:dyDescent="0.3">
      <c r="D3921" s="321" t="s">
        <v>3464</v>
      </c>
      <c r="E3921" s="316" t="s">
        <v>144</v>
      </c>
      <c r="F3921" s="319">
        <v>30</v>
      </c>
      <c r="I3921" s="111">
        <f t="shared" si="424"/>
        <v>0</v>
      </c>
    </row>
    <row r="3922" spans="4:9" x14ac:dyDescent="0.3">
      <c r="D3922" s="321" t="s">
        <v>3465</v>
      </c>
      <c r="E3922" s="316" t="s">
        <v>144</v>
      </c>
      <c r="F3922" s="319">
        <v>290</v>
      </c>
      <c r="I3922" s="111">
        <f t="shared" si="424"/>
        <v>0</v>
      </c>
    </row>
    <row r="3923" spans="4:9" x14ac:dyDescent="0.3">
      <c r="D3923" s="321" t="s">
        <v>3466</v>
      </c>
      <c r="E3923" s="316" t="s">
        <v>144</v>
      </c>
      <c r="F3923" s="319">
        <v>60</v>
      </c>
      <c r="I3923" s="111">
        <f t="shared" si="424"/>
        <v>0</v>
      </c>
    </row>
    <row r="3924" spans="4:9" x14ac:dyDescent="0.3">
      <c r="D3924" s="321" t="s">
        <v>3467</v>
      </c>
      <c r="E3924" s="316" t="s">
        <v>144</v>
      </c>
      <c r="F3924" s="319">
        <v>120</v>
      </c>
      <c r="I3924" s="111">
        <f t="shared" si="424"/>
        <v>0</v>
      </c>
    </row>
    <row r="3925" spans="4:9" x14ac:dyDescent="0.3">
      <c r="D3925" s="321" t="s">
        <v>3468</v>
      </c>
      <c r="E3925" s="316" t="s">
        <v>144</v>
      </c>
      <c r="F3925" s="319">
        <v>310</v>
      </c>
      <c r="I3925" s="111">
        <f t="shared" si="424"/>
        <v>0</v>
      </c>
    </row>
    <row r="3926" spans="4:9" x14ac:dyDescent="0.3">
      <c r="D3926" s="321" t="s">
        <v>3469</v>
      </c>
      <c r="E3926" s="316" t="s">
        <v>144</v>
      </c>
      <c r="F3926" s="319">
        <v>30</v>
      </c>
      <c r="I3926" s="111">
        <f t="shared" si="424"/>
        <v>0</v>
      </c>
    </row>
    <row r="3927" spans="4:9" x14ac:dyDescent="0.3">
      <c r="D3927" s="321" t="s">
        <v>3470</v>
      </c>
      <c r="E3927" s="316" t="s">
        <v>144</v>
      </c>
      <c r="F3927" s="319">
        <v>115</v>
      </c>
      <c r="I3927" s="111">
        <f t="shared" si="424"/>
        <v>0</v>
      </c>
    </row>
    <row r="3928" spans="4:9" x14ac:dyDescent="0.3">
      <c r="D3928" s="321" t="s">
        <v>3471</v>
      </c>
      <c r="E3928" s="316" t="s">
        <v>144</v>
      </c>
      <c r="F3928" s="319">
        <v>105</v>
      </c>
      <c r="I3928" s="111">
        <f t="shared" si="424"/>
        <v>0</v>
      </c>
    </row>
    <row r="3929" spans="4:9" x14ac:dyDescent="0.3">
      <c r="D3929" s="321" t="s">
        <v>3472</v>
      </c>
      <c r="E3929" s="316" t="s">
        <v>144</v>
      </c>
      <c r="F3929" s="319">
        <v>235</v>
      </c>
      <c r="I3929" s="111">
        <f t="shared" si="424"/>
        <v>0</v>
      </c>
    </row>
    <row r="3930" spans="4:9" x14ac:dyDescent="0.3">
      <c r="D3930" s="321" t="s">
        <v>3473</v>
      </c>
      <c r="E3930" s="316" t="s">
        <v>144</v>
      </c>
      <c r="F3930" s="319">
        <v>265</v>
      </c>
      <c r="I3930" s="111">
        <f t="shared" si="424"/>
        <v>0</v>
      </c>
    </row>
    <row r="3931" spans="4:9" x14ac:dyDescent="0.3">
      <c r="D3931" s="321" t="s">
        <v>3474</v>
      </c>
      <c r="E3931" s="316" t="s">
        <v>144</v>
      </c>
      <c r="F3931" s="319">
        <v>50</v>
      </c>
      <c r="I3931" s="111">
        <f t="shared" si="424"/>
        <v>0</v>
      </c>
    </row>
    <row r="3932" spans="4:9" x14ac:dyDescent="0.3">
      <c r="D3932" s="321" t="s">
        <v>3475</v>
      </c>
      <c r="E3932" s="316" t="s">
        <v>144</v>
      </c>
      <c r="F3932" s="319">
        <v>75</v>
      </c>
      <c r="I3932" s="111">
        <f t="shared" ref="I3932:I3958" si="425">(G3932+H3932)*F3932</f>
        <v>0</v>
      </c>
    </row>
    <row r="3933" spans="4:9" x14ac:dyDescent="0.3">
      <c r="D3933" s="321" t="s">
        <v>3476</v>
      </c>
      <c r="E3933" s="316" t="s">
        <v>144</v>
      </c>
      <c r="F3933" s="319">
        <v>20</v>
      </c>
      <c r="I3933" s="111">
        <f t="shared" si="425"/>
        <v>0</v>
      </c>
    </row>
    <row r="3934" spans="4:9" x14ac:dyDescent="0.3">
      <c r="D3934" s="321" t="s">
        <v>3477</v>
      </c>
      <c r="E3934" s="316" t="s">
        <v>144</v>
      </c>
      <c r="F3934" s="319">
        <v>30</v>
      </c>
      <c r="I3934" s="111">
        <f t="shared" si="425"/>
        <v>0</v>
      </c>
    </row>
    <row r="3935" spans="4:9" x14ac:dyDescent="0.3">
      <c r="D3935" s="321" t="s">
        <v>3478</v>
      </c>
      <c r="E3935" s="316" t="s">
        <v>144</v>
      </c>
      <c r="F3935" s="319">
        <v>250</v>
      </c>
      <c r="I3935" s="111">
        <f t="shared" si="425"/>
        <v>0</v>
      </c>
    </row>
    <row r="3936" spans="4:9" x14ac:dyDescent="0.3">
      <c r="D3936" s="321" t="s">
        <v>3479</v>
      </c>
      <c r="E3936" s="316" t="s">
        <v>144</v>
      </c>
      <c r="F3936" s="319">
        <v>120</v>
      </c>
      <c r="I3936" s="111">
        <f t="shared" si="425"/>
        <v>0</v>
      </c>
    </row>
    <row r="3937" spans="4:9" x14ac:dyDescent="0.3">
      <c r="D3937" s="321" t="s">
        <v>3480</v>
      </c>
      <c r="E3937" s="316" t="s">
        <v>144</v>
      </c>
      <c r="F3937" s="319">
        <v>120</v>
      </c>
      <c r="I3937" s="111">
        <f t="shared" si="425"/>
        <v>0</v>
      </c>
    </row>
    <row r="3938" spans="4:9" ht="18" x14ac:dyDescent="0.35">
      <c r="D3938" s="327" t="s">
        <v>3481</v>
      </c>
      <c r="E3938" s="293"/>
      <c r="F3938" s="293"/>
      <c r="G3938" s="293"/>
      <c r="H3938" s="293"/>
      <c r="I3938" s="323">
        <f>SUM(I3939:I3958)</f>
        <v>0</v>
      </c>
    </row>
    <row r="3939" spans="4:9" x14ac:dyDescent="0.3">
      <c r="D3939" s="321" t="s">
        <v>3482</v>
      </c>
      <c r="E3939" s="316" t="s">
        <v>144</v>
      </c>
      <c r="F3939" s="319">
        <v>100</v>
      </c>
      <c r="G3939" s="293"/>
      <c r="H3939" s="293"/>
      <c r="I3939" s="111">
        <f t="shared" si="425"/>
        <v>0</v>
      </c>
    </row>
    <row r="3940" spans="4:9" x14ac:dyDescent="0.3">
      <c r="D3940" s="321" t="s">
        <v>3483</v>
      </c>
      <c r="E3940" s="316" t="s">
        <v>144</v>
      </c>
      <c r="F3940" s="319">
        <v>280</v>
      </c>
      <c r="I3940" s="111">
        <f t="shared" si="425"/>
        <v>0</v>
      </c>
    </row>
    <row r="3941" spans="4:9" x14ac:dyDescent="0.3">
      <c r="D3941" s="321" t="s">
        <v>3484</v>
      </c>
      <c r="E3941" s="316" t="s">
        <v>144</v>
      </c>
      <c r="F3941" s="319">
        <v>160</v>
      </c>
      <c r="I3941" s="111">
        <f t="shared" si="425"/>
        <v>0</v>
      </c>
    </row>
    <row r="3942" spans="4:9" x14ac:dyDescent="0.3">
      <c r="D3942" s="321" t="s">
        <v>3485</v>
      </c>
      <c r="E3942" s="316" t="s">
        <v>144</v>
      </c>
      <c r="F3942" s="319">
        <v>40</v>
      </c>
      <c r="I3942" s="111">
        <f t="shared" si="425"/>
        <v>0</v>
      </c>
    </row>
    <row r="3943" spans="4:9" ht="27" x14ac:dyDescent="0.3">
      <c r="D3943" s="321" t="s">
        <v>3486</v>
      </c>
      <c r="E3943" s="316" t="s">
        <v>2787</v>
      </c>
      <c r="F3943" s="319">
        <v>2</v>
      </c>
      <c r="I3943" s="111">
        <f t="shared" si="425"/>
        <v>0</v>
      </c>
    </row>
    <row r="3944" spans="4:9" x14ac:dyDescent="0.3">
      <c r="D3944" s="321" t="s">
        <v>3487</v>
      </c>
      <c r="E3944" s="316" t="s">
        <v>2787</v>
      </c>
      <c r="F3944" s="319">
        <v>1</v>
      </c>
      <c r="I3944" s="111">
        <f t="shared" si="425"/>
        <v>0</v>
      </c>
    </row>
    <row r="3945" spans="4:9" x14ac:dyDescent="0.3">
      <c r="D3945" s="321" t="s">
        <v>3488</v>
      </c>
      <c r="E3945" s="316" t="s">
        <v>2787</v>
      </c>
      <c r="F3945" s="319">
        <v>1</v>
      </c>
      <c r="I3945" s="111">
        <f t="shared" si="425"/>
        <v>0</v>
      </c>
    </row>
    <row r="3946" spans="4:9" ht="27" x14ac:dyDescent="0.3">
      <c r="D3946" s="321" t="s">
        <v>3489</v>
      </c>
      <c r="E3946" s="316" t="s">
        <v>2787</v>
      </c>
      <c r="F3946" s="319">
        <v>12</v>
      </c>
      <c r="I3946" s="111">
        <f t="shared" si="425"/>
        <v>0</v>
      </c>
    </row>
    <row r="3947" spans="4:9" ht="27" x14ac:dyDescent="0.3">
      <c r="D3947" s="321" t="s">
        <v>3490</v>
      </c>
      <c r="E3947" s="316" t="s">
        <v>2787</v>
      </c>
      <c r="F3947" s="319">
        <v>6</v>
      </c>
      <c r="I3947" s="111">
        <f t="shared" si="425"/>
        <v>0</v>
      </c>
    </row>
    <row r="3948" spans="4:9" x14ac:dyDescent="0.3">
      <c r="D3948" s="321" t="s">
        <v>3491</v>
      </c>
      <c r="E3948" s="316" t="s">
        <v>2787</v>
      </c>
      <c r="F3948" s="319">
        <v>6</v>
      </c>
      <c r="I3948" s="111">
        <f t="shared" si="425"/>
        <v>0</v>
      </c>
    </row>
    <row r="3949" spans="4:9" x14ac:dyDescent="0.3">
      <c r="D3949" s="321" t="s">
        <v>3492</v>
      </c>
      <c r="E3949" s="316" t="s">
        <v>2787</v>
      </c>
      <c r="F3949" s="319">
        <v>20</v>
      </c>
      <c r="I3949" s="111">
        <f t="shared" si="425"/>
        <v>0</v>
      </c>
    </row>
    <row r="3950" spans="4:9" x14ac:dyDescent="0.3">
      <c r="D3950" s="321" t="s">
        <v>3493</v>
      </c>
      <c r="E3950" s="316" t="s">
        <v>2787</v>
      </c>
      <c r="F3950" s="319">
        <v>22</v>
      </c>
      <c r="I3950" s="111">
        <f t="shared" si="425"/>
        <v>0</v>
      </c>
    </row>
    <row r="3951" spans="4:9" x14ac:dyDescent="0.3">
      <c r="D3951" s="321" t="s">
        <v>3494</v>
      </c>
      <c r="E3951" s="316" t="s">
        <v>2787</v>
      </c>
      <c r="F3951" s="319">
        <v>60</v>
      </c>
      <c r="I3951" s="111">
        <f t="shared" si="425"/>
        <v>0</v>
      </c>
    </row>
    <row r="3952" spans="4:9" x14ac:dyDescent="0.3">
      <c r="D3952" s="321" t="s">
        <v>3495</v>
      </c>
      <c r="E3952" s="316" t="s">
        <v>2787</v>
      </c>
      <c r="F3952" s="319">
        <v>60</v>
      </c>
      <c r="I3952" s="111">
        <f t="shared" si="425"/>
        <v>0</v>
      </c>
    </row>
    <row r="3953" spans="4:9" x14ac:dyDescent="0.3">
      <c r="D3953" s="321" t="s">
        <v>3496</v>
      </c>
      <c r="E3953" s="316" t="s">
        <v>2787</v>
      </c>
      <c r="F3953" s="319">
        <v>80</v>
      </c>
      <c r="I3953" s="111">
        <f t="shared" si="425"/>
        <v>0</v>
      </c>
    </row>
    <row r="3954" spans="4:9" x14ac:dyDescent="0.3">
      <c r="D3954" s="321" t="s">
        <v>3497</v>
      </c>
      <c r="E3954" s="316" t="s">
        <v>270</v>
      </c>
      <c r="F3954" s="319">
        <v>1</v>
      </c>
      <c r="I3954" s="111">
        <f t="shared" si="425"/>
        <v>0</v>
      </c>
    </row>
    <row r="3955" spans="4:9" x14ac:dyDescent="0.3">
      <c r="D3955" s="321" t="s">
        <v>3498</v>
      </c>
      <c r="E3955" s="316" t="s">
        <v>2787</v>
      </c>
      <c r="F3955" s="319">
        <v>1</v>
      </c>
      <c r="I3955" s="111">
        <f t="shared" si="425"/>
        <v>0</v>
      </c>
    </row>
    <row r="3956" spans="4:9" x14ac:dyDescent="0.3">
      <c r="D3956" s="321" t="s">
        <v>3396</v>
      </c>
      <c r="E3956" s="316" t="s">
        <v>2787</v>
      </c>
      <c r="F3956" s="319">
        <v>1</v>
      </c>
      <c r="I3956" s="111">
        <f t="shared" si="425"/>
        <v>0</v>
      </c>
    </row>
    <row r="3957" spans="4:9" x14ac:dyDescent="0.3">
      <c r="D3957" s="321" t="s">
        <v>3397</v>
      </c>
      <c r="E3957" s="316" t="s">
        <v>2787</v>
      </c>
      <c r="F3957" s="319">
        <v>1</v>
      </c>
      <c r="I3957" s="111">
        <f t="shared" si="425"/>
        <v>0</v>
      </c>
    </row>
    <row r="3958" spans="4:9" ht="27" x14ac:dyDescent="0.3">
      <c r="D3958" s="321" t="s">
        <v>3499</v>
      </c>
      <c r="E3958" s="316" t="s">
        <v>2787</v>
      </c>
      <c r="F3958" s="319">
        <v>1</v>
      </c>
      <c r="I3958" s="111">
        <f t="shared" si="425"/>
        <v>0</v>
      </c>
    </row>
    <row r="3959" spans="4:9" ht="18" x14ac:dyDescent="0.35">
      <c r="D3959" s="327" t="s">
        <v>3500</v>
      </c>
      <c r="E3959" s="293"/>
      <c r="F3959" s="293"/>
      <c r="G3959" s="293"/>
      <c r="H3959" s="293"/>
      <c r="I3959" s="323">
        <f>I3960+I3975+I4005+I4026+I4053+I4074+I4130</f>
        <v>0</v>
      </c>
    </row>
    <row r="3960" spans="4:9" ht="15" x14ac:dyDescent="0.3">
      <c r="D3960" s="144" t="s">
        <v>3501</v>
      </c>
      <c r="E3960" s="293"/>
      <c r="F3960" s="293"/>
      <c r="G3960" s="293"/>
      <c r="H3960" s="293"/>
      <c r="I3960" s="143">
        <f>SUM(I3961:I3974)</f>
        <v>0</v>
      </c>
    </row>
    <row r="3961" spans="4:9" ht="27" x14ac:dyDescent="0.3">
      <c r="D3961" s="321" t="s">
        <v>3502</v>
      </c>
      <c r="E3961" s="316" t="s">
        <v>2787</v>
      </c>
      <c r="F3961" s="319">
        <v>2</v>
      </c>
      <c r="I3961" s="111">
        <f t="shared" ref="I3961:I4029" si="426">(G3961+H3961)*F3961</f>
        <v>0</v>
      </c>
    </row>
    <row r="3962" spans="4:9" s="293" customFormat="1" x14ac:dyDescent="0.3">
      <c r="D3962" s="321" t="s">
        <v>3510</v>
      </c>
      <c r="E3962" s="316"/>
      <c r="F3962" s="319"/>
      <c r="I3962" s="111"/>
    </row>
    <row r="3963" spans="4:9" ht="27" x14ac:dyDescent="0.3">
      <c r="D3963" s="321" t="s">
        <v>3503</v>
      </c>
      <c r="E3963" s="316" t="s">
        <v>2787</v>
      </c>
      <c r="F3963" s="319">
        <v>2</v>
      </c>
      <c r="I3963" s="111">
        <f t="shared" si="426"/>
        <v>0</v>
      </c>
    </row>
    <row r="3964" spans="4:9" s="293" customFormat="1" x14ac:dyDescent="0.3">
      <c r="D3964" s="321" t="s">
        <v>3511</v>
      </c>
      <c r="E3964" s="316"/>
      <c r="F3964" s="319"/>
      <c r="I3964" s="111"/>
    </row>
    <row r="3965" spans="4:9" ht="27" x14ac:dyDescent="0.3">
      <c r="D3965" s="321" t="s">
        <v>3504</v>
      </c>
      <c r="E3965" s="316" t="s">
        <v>2787</v>
      </c>
      <c r="F3965" s="319">
        <v>2</v>
      </c>
      <c r="I3965" s="111">
        <f t="shared" si="426"/>
        <v>0</v>
      </c>
    </row>
    <row r="3966" spans="4:9" s="293" customFormat="1" x14ac:dyDescent="0.3">
      <c r="D3966" s="321" t="s">
        <v>3512</v>
      </c>
      <c r="E3966" s="316"/>
      <c r="F3966" s="319"/>
      <c r="H3966" s="321"/>
      <c r="I3966" s="111"/>
    </row>
    <row r="3967" spans="4:9" ht="40.5" x14ac:dyDescent="0.3">
      <c r="D3967" s="321" t="s">
        <v>3505</v>
      </c>
      <c r="E3967" s="316" t="s">
        <v>2787</v>
      </c>
      <c r="F3967" s="319">
        <v>2</v>
      </c>
      <c r="I3967" s="111">
        <f t="shared" si="426"/>
        <v>0</v>
      </c>
    </row>
    <row r="3968" spans="4:9" s="293" customFormat="1" x14ac:dyDescent="0.3">
      <c r="D3968" s="321" t="s">
        <v>3513</v>
      </c>
      <c r="E3968" s="316"/>
      <c r="F3968" s="319"/>
      <c r="H3968" s="321"/>
      <c r="I3968" s="111"/>
    </row>
    <row r="3969" spans="4:9" x14ac:dyDescent="0.3">
      <c r="D3969" s="321" t="s">
        <v>3506</v>
      </c>
      <c r="E3969" s="316" t="s">
        <v>144</v>
      </c>
      <c r="F3969" s="319">
        <v>40</v>
      </c>
      <c r="I3969" s="111">
        <f t="shared" si="426"/>
        <v>0</v>
      </c>
    </row>
    <row r="3970" spans="4:9" x14ac:dyDescent="0.3">
      <c r="D3970" s="321" t="s">
        <v>3507</v>
      </c>
      <c r="E3970" s="316" t="s">
        <v>144</v>
      </c>
      <c r="F3970" s="319">
        <v>60</v>
      </c>
      <c r="I3970" s="111">
        <f t="shared" si="426"/>
        <v>0</v>
      </c>
    </row>
    <row r="3971" spans="4:9" x14ac:dyDescent="0.3">
      <c r="D3971" s="321" t="s">
        <v>3508</v>
      </c>
      <c r="E3971" s="316" t="s">
        <v>2787</v>
      </c>
      <c r="F3971" s="319">
        <v>1</v>
      </c>
      <c r="I3971" s="111">
        <f t="shared" si="426"/>
        <v>0</v>
      </c>
    </row>
    <row r="3972" spans="4:9" x14ac:dyDescent="0.3">
      <c r="D3972" s="321" t="s">
        <v>3509</v>
      </c>
      <c r="E3972" s="316" t="s">
        <v>270</v>
      </c>
      <c r="F3972" s="319">
        <v>1</v>
      </c>
      <c r="I3972" s="111">
        <f t="shared" si="426"/>
        <v>0</v>
      </c>
    </row>
    <row r="3973" spans="4:9" x14ac:dyDescent="0.3">
      <c r="D3973" s="321" t="s">
        <v>3396</v>
      </c>
      <c r="E3973" s="316" t="s">
        <v>2787</v>
      </c>
      <c r="F3973" s="319">
        <v>1</v>
      </c>
      <c r="I3973" s="111">
        <f t="shared" si="426"/>
        <v>0</v>
      </c>
    </row>
    <row r="3974" spans="4:9" x14ac:dyDescent="0.3">
      <c r="D3974" s="321" t="s">
        <v>3397</v>
      </c>
      <c r="E3974" s="316" t="s">
        <v>2787</v>
      </c>
      <c r="F3974" s="319">
        <v>1</v>
      </c>
      <c r="I3974" s="111">
        <f t="shared" si="426"/>
        <v>0</v>
      </c>
    </row>
    <row r="3975" spans="4:9" ht="15" x14ac:dyDescent="0.3">
      <c r="D3975" s="144" t="s">
        <v>3514</v>
      </c>
      <c r="E3975" s="293"/>
      <c r="F3975" s="293"/>
      <c r="G3975" s="293"/>
      <c r="H3975" s="293"/>
      <c r="I3975" s="143">
        <f>SUM(I3976:I4004)</f>
        <v>0</v>
      </c>
    </row>
    <row r="3976" spans="4:9" ht="81" x14ac:dyDescent="0.3">
      <c r="D3976" s="321" t="s">
        <v>3515</v>
      </c>
      <c r="E3976" s="316" t="s">
        <v>2787</v>
      </c>
      <c r="F3976" s="319">
        <v>1</v>
      </c>
      <c r="I3976" s="111">
        <f t="shared" si="426"/>
        <v>0</v>
      </c>
    </row>
    <row r="3977" spans="4:9" s="293" customFormat="1" x14ac:dyDescent="0.3">
      <c r="D3977" s="321" t="s">
        <v>3530</v>
      </c>
      <c r="E3977" s="316"/>
      <c r="F3977" s="319"/>
      <c r="I3977" s="111"/>
    </row>
    <row r="3978" spans="4:9" x14ac:dyDescent="0.3">
      <c r="D3978" s="321" t="s">
        <v>3516</v>
      </c>
      <c r="E3978" s="316" t="s">
        <v>2787</v>
      </c>
      <c r="F3978" s="319">
        <v>14</v>
      </c>
      <c r="I3978" s="111">
        <f t="shared" si="426"/>
        <v>0</v>
      </c>
    </row>
    <row r="3979" spans="4:9" s="293" customFormat="1" x14ac:dyDescent="0.3">
      <c r="D3979" s="321" t="s">
        <v>3531</v>
      </c>
      <c r="E3979" s="316"/>
      <c r="F3979" s="319"/>
      <c r="I3979" s="111"/>
    </row>
    <row r="3980" spans="4:9" ht="27" x14ac:dyDescent="0.3">
      <c r="D3980" s="321" t="s">
        <v>3517</v>
      </c>
      <c r="E3980" s="316" t="s">
        <v>2787</v>
      </c>
      <c r="F3980" s="319">
        <v>18</v>
      </c>
      <c r="I3980" s="111">
        <f t="shared" si="426"/>
        <v>0</v>
      </c>
    </row>
    <row r="3981" spans="4:9" ht="27" x14ac:dyDescent="0.3">
      <c r="D3981" s="321" t="s">
        <v>3518</v>
      </c>
      <c r="E3981" s="316" t="s">
        <v>2787</v>
      </c>
      <c r="F3981" s="319">
        <v>3</v>
      </c>
      <c r="I3981" s="111">
        <f t="shared" si="426"/>
        <v>0</v>
      </c>
    </row>
    <row r="3982" spans="4:9" s="293" customFormat="1" x14ac:dyDescent="0.3">
      <c r="D3982" s="321" t="s">
        <v>3532</v>
      </c>
      <c r="E3982" s="316"/>
      <c r="F3982" s="319"/>
      <c r="I3982" s="111"/>
    </row>
    <row r="3983" spans="4:9" x14ac:dyDescent="0.3">
      <c r="D3983" s="321" t="s">
        <v>3519</v>
      </c>
      <c r="E3983" s="316" t="s">
        <v>2787</v>
      </c>
      <c r="F3983" s="319">
        <v>21</v>
      </c>
      <c r="I3983" s="111">
        <f t="shared" si="426"/>
        <v>0</v>
      </c>
    </row>
    <row r="3984" spans="4:9" s="293" customFormat="1" x14ac:dyDescent="0.3">
      <c r="D3984" s="321" t="s">
        <v>3533</v>
      </c>
      <c r="E3984" s="316"/>
      <c r="F3984" s="319"/>
      <c r="I3984" s="111"/>
    </row>
    <row r="3985" spans="4:9" x14ac:dyDescent="0.3">
      <c r="D3985" s="321" t="s">
        <v>3520</v>
      </c>
      <c r="E3985" s="316" t="s">
        <v>2787</v>
      </c>
      <c r="F3985" s="319">
        <v>1</v>
      </c>
      <c r="I3985" s="111">
        <f t="shared" si="426"/>
        <v>0</v>
      </c>
    </row>
    <row r="3986" spans="4:9" s="293" customFormat="1" x14ac:dyDescent="0.3">
      <c r="D3986" s="321" t="s">
        <v>3534</v>
      </c>
      <c r="E3986" s="316"/>
      <c r="F3986" s="319"/>
      <c r="I3986" s="111"/>
    </row>
    <row r="3987" spans="4:9" x14ac:dyDescent="0.3">
      <c r="D3987" s="321" t="s">
        <v>3521</v>
      </c>
      <c r="E3987" s="316" t="s">
        <v>2787</v>
      </c>
      <c r="F3987" s="319">
        <v>2</v>
      </c>
      <c r="I3987" s="111">
        <f t="shared" si="426"/>
        <v>0</v>
      </c>
    </row>
    <row r="3988" spans="4:9" s="293" customFormat="1" x14ac:dyDescent="0.3">
      <c r="D3988" s="321" t="s">
        <v>3535</v>
      </c>
      <c r="E3988" s="316"/>
      <c r="F3988" s="319"/>
      <c r="I3988" s="111"/>
    </row>
    <row r="3989" spans="4:9" ht="67.5" x14ac:dyDescent="0.3">
      <c r="D3989" s="321" t="s">
        <v>3522</v>
      </c>
      <c r="E3989" s="316" t="s">
        <v>2787</v>
      </c>
      <c r="F3989" s="319">
        <v>1</v>
      </c>
      <c r="I3989" s="111">
        <f t="shared" si="426"/>
        <v>0</v>
      </c>
    </row>
    <row r="3990" spans="4:9" s="293" customFormat="1" x14ac:dyDescent="0.3">
      <c r="D3990" s="321" t="s">
        <v>3536</v>
      </c>
      <c r="E3990" s="316"/>
      <c r="F3990" s="319"/>
      <c r="I3990" s="111"/>
    </row>
    <row r="3991" spans="4:9" ht="67.5" x14ac:dyDescent="0.3">
      <c r="D3991" s="321" t="s">
        <v>3523</v>
      </c>
      <c r="E3991" s="316" t="s">
        <v>2787</v>
      </c>
      <c r="F3991" s="319">
        <v>1</v>
      </c>
      <c r="I3991" s="111">
        <f t="shared" si="426"/>
        <v>0</v>
      </c>
    </row>
    <row r="3992" spans="4:9" s="293" customFormat="1" x14ac:dyDescent="0.3">
      <c r="D3992" s="321" t="s">
        <v>3537</v>
      </c>
      <c r="E3992" s="316"/>
      <c r="F3992" s="319"/>
      <c r="I3992" s="111"/>
    </row>
    <row r="3993" spans="4:9" ht="67.5" x14ac:dyDescent="0.3">
      <c r="D3993" s="321" t="s">
        <v>3524</v>
      </c>
      <c r="E3993" s="316" t="s">
        <v>2787</v>
      </c>
      <c r="F3993" s="319">
        <v>1</v>
      </c>
      <c r="I3993" s="111">
        <f t="shared" si="426"/>
        <v>0</v>
      </c>
    </row>
    <row r="3994" spans="4:9" s="293" customFormat="1" x14ac:dyDescent="0.3">
      <c r="D3994" s="321" t="s">
        <v>3538</v>
      </c>
      <c r="E3994" s="316"/>
      <c r="F3994" s="319"/>
      <c r="I3994" s="111"/>
    </row>
    <row r="3995" spans="4:9" ht="27" x14ac:dyDescent="0.3">
      <c r="D3995" s="321" t="s">
        <v>3525</v>
      </c>
      <c r="E3995" s="316" t="s">
        <v>2787</v>
      </c>
      <c r="F3995" s="319">
        <v>6</v>
      </c>
      <c r="I3995" s="111">
        <f t="shared" si="426"/>
        <v>0</v>
      </c>
    </row>
    <row r="3996" spans="4:9" s="293" customFormat="1" x14ac:dyDescent="0.3">
      <c r="D3996" s="321" t="s">
        <v>3539</v>
      </c>
      <c r="E3996" s="316"/>
      <c r="F3996" s="319"/>
      <c r="I3996" s="111"/>
    </row>
    <row r="3997" spans="4:9" x14ac:dyDescent="0.3">
      <c r="D3997" s="321" t="s">
        <v>3526</v>
      </c>
      <c r="E3997" s="316" t="s">
        <v>2787</v>
      </c>
      <c r="F3997" s="319">
        <v>1</v>
      </c>
      <c r="I3997" s="111">
        <f t="shared" si="426"/>
        <v>0</v>
      </c>
    </row>
    <row r="3998" spans="4:9" s="293" customFormat="1" x14ac:dyDescent="0.3">
      <c r="D3998" s="321" t="s">
        <v>3540</v>
      </c>
      <c r="E3998" s="316"/>
      <c r="F3998" s="319"/>
      <c r="I3998" s="111"/>
    </row>
    <row r="3999" spans="4:9" x14ac:dyDescent="0.3">
      <c r="D3999" s="321" t="s">
        <v>3527</v>
      </c>
      <c r="E3999" s="316" t="s">
        <v>2787</v>
      </c>
      <c r="F3999" s="319">
        <v>1</v>
      </c>
      <c r="I3999" s="111">
        <f t="shared" si="426"/>
        <v>0</v>
      </c>
    </row>
    <row r="4000" spans="4:9" x14ac:dyDescent="0.3">
      <c r="D4000" s="321" t="s">
        <v>3528</v>
      </c>
      <c r="E4000" s="316" t="s">
        <v>144</v>
      </c>
      <c r="F4000" s="319">
        <v>1360</v>
      </c>
      <c r="I4000" s="111">
        <f t="shared" si="426"/>
        <v>0</v>
      </c>
    </row>
    <row r="4001" spans="4:9" x14ac:dyDescent="0.3">
      <c r="D4001" s="321" t="s">
        <v>3529</v>
      </c>
      <c r="E4001" s="316" t="s">
        <v>270</v>
      </c>
      <c r="F4001" s="319">
        <v>1</v>
      </c>
      <c r="I4001" s="111">
        <f t="shared" si="426"/>
        <v>0</v>
      </c>
    </row>
    <row r="4002" spans="4:9" x14ac:dyDescent="0.3">
      <c r="D4002" s="321" t="s">
        <v>3509</v>
      </c>
      <c r="E4002" s="316" t="s">
        <v>270</v>
      </c>
      <c r="F4002" s="319">
        <v>1</v>
      </c>
      <c r="I4002" s="111">
        <f t="shared" si="426"/>
        <v>0</v>
      </c>
    </row>
    <row r="4003" spans="4:9" x14ac:dyDescent="0.3">
      <c r="D4003" s="321" t="s">
        <v>3396</v>
      </c>
      <c r="E4003" s="316" t="s">
        <v>270</v>
      </c>
      <c r="F4003" s="319">
        <v>1</v>
      </c>
      <c r="I4003" s="111">
        <f t="shared" si="426"/>
        <v>0</v>
      </c>
    </row>
    <row r="4004" spans="4:9" x14ac:dyDescent="0.3">
      <c r="D4004" s="321" t="s">
        <v>3397</v>
      </c>
      <c r="E4004" s="316" t="s">
        <v>270</v>
      </c>
      <c r="F4004" s="319">
        <v>1</v>
      </c>
      <c r="I4004" s="111">
        <f t="shared" si="426"/>
        <v>0</v>
      </c>
    </row>
    <row r="4005" spans="4:9" ht="15" x14ac:dyDescent="0.3">
      <c r="D4005" s="144" t="s">
        <v>3541</v>
      </c>
      <c r="E4005" s="293"/>
      <c r="F4005" s="293"/>
      <c r="G4005" s="293"/>
      <c r="H4005" s="293"/>
      <c r="I4005" s="143">
        <f>SUM(I4006:I4025)</f>
        <v>0</v>
      </c>
    </row>
    <row r="4006" spans="4:9" ht="67.5" x14ac:dyDescent="0.3">
      <c r="D4006" s="321" t="s">
        <v>3542</v>
      </c>
      <c r="E4006" s="316" t="s">
        <v>270</v>
      </c>
      <c r="F4006" s="319">
        <v>1</v>
      </c>
      <c r="I4006" s="111">
        <f t="shared" si="426"/>
        <v>0</v>
      </c>
    </row>
    <row r="4007" spans="4:9" s="293" customFormat="1" x14ac:dyDescent="0.3">
      <c r="D4007" s="321" t="s">
        <v>3553</v>
      </c>
      <c r="E4007" s="316"/>
      <c r="F4007" s="319"/>
      <c r="I4007" s="111"/>
    </row>
    <row r="4008" spans="4:9" ht="27" x14ac:dyDescent="0.3">
      <c r="D4008" s="321" t="s">
        <v>3543</v>
      </c>
      <c r="E4008" s="316" t="s">
        <v>2787</v>
      </c>
      <c r="F4008" s="319">
        <v>1</v>
      </c>
      <c r="I4008" s="111">
        <f t="shared" si="426"/>
        <v>0</v>
      </c>
    </row>
    <row r="4009" spans="4:9" ht="27" x14ac:dyDescent="0.3">
      <c r="D4009" s="321" t="s">
        <v>3544</v>
      </c>
      <c r="E4009" s="316" t="s">
        <v>2787</v>
      </c>
      <c r="F4009" s="319">
        <v>1</v>
      </c>
      <c r="I4009" s="111">
        <f t="shared" si="426"/>
        <v>0</v>
      </c>
    </row>
    <row r="4010" spans="4:9" ht="54" x14ac:dyDescent="0.3">
      <c r="D4010" s="321" t="s">
        <v>3545</v>
      </c>
      <c r="E4010" s="316" t="s">
        <v>2787</v>
      </c>
      <c r="F4010" s="319">
        <v>2</v>
      </c>
      <c r="I4010" s="111">
        <f t="shared" si="426"/>
        <v>0</v>
      </c>
    </row>
    <row r="4011" spans="4:9" ht="40.5" x14ac:dyDescent="0.3">
      <c r="D4011" s="321" t="s">
        <v>3546</v>
      </c>
      <c r="E4011" s="316" t="s">
        <v>2787</v>
      </c>
      <c r="F4011" s="319">
        <v>12</v>
      </c>
      <c r="I4011" s="111">
        <f t="shared" si="426"/>
        <v>0</v>
      </c>
    </row>
    <row r="4012" spans="4:9" s="293" customFormat="1" x14ac:dyDescent="0.3">
      <c r="D4012" s="321" t="s">
        <v>3552</v>
      </c>
      <c r="E4012" s="316"/>
      <c r="F4012" s="319"/>
      <c r="I4012" s="111"/>
    </row>
    <row r="4013" spans="4:9" ht="40.5" x14ac:dyDescent="0.3">
      <c r="D4013" s="321" t="s">
        <v>3547</v>
      </c>
      <c r="E4013" s="316" t="s">
        <v>2787</v>
      </c>
      <c r="F4013" s="319">
        <v>2</v>
      </c>
      <c r="I4013" s="111">
        <f t="shared" si="426"/>
        <v>0</v>
      </c>
    </row>
    <row r="4014" spans="4:9" s="293" customFormat="1" x14ac:dyDescent="0.3">
      <c r="D4014" s="321" t="s">
        <v>3552</v>
      </c>
      <c r="E4014" s="316"/>
      <c r="F4014" s="319"/>
      <c r="I4014" s="111"/>
    </row>
    <row r="4015" spans="4:9" ht="40.5" x14ac:dyDescent="0.3">
      <c r="D4015" s="321" t="s">
        <v>3548</v>
      </c>
      <c r="E4015" s="316" t="s">
        <v>2787</v>
      </c>
      <c r="F4015" s="319">
        <v>3</v>
      </c>
      <c r="I4015" s="111">
        <f t="shared" si="426"/>
        <v>0</v>
      </c>
    </row>
    <row r="4016" spans="4:9" s="293" customFormat="1" x14ac:dyDescent="0.3">
      <c r="D4016" s="321" t="s">
        <v>3443</v>
      </c>
      <c r="E4016" s="316"/>
      <c r="F4016" s="319"/>
      <c r="I4016" s="111"/>
    </row>
    <row r="4017" spans="4:9" x14ac:dyDescent="0.3">
      <c r="D4017" s="321" t="s">
        <v>3549</v>
      </c>
      <c r="E4017" s="316" t="s">
        <v>144</v>
      </c>
      <c r="F4017" s="319">
        <v>10</v>
      </c>
      <c r="I4017" s="111">
        <f t="shared" si="426"/>
        <v>0</v>
      </c>
    </row>
    <row r="4018" spans="4:9" s="293" customFormat="1" x14ac:dyDescent="0.3">
      <c r="D4018" s="321" t="s">
        <v>3444</v>
      </c>
      <c r="E4018" s="316"/>
      <c r="F4018" s="319"/>
      <c r="I4018" s="111"/>
    </row>
    <row r="4019" spans="4:9" x14ac:dyDescent="0.3">
      <c r="D4019" s="321" t="s">
        <v>3506</v>
      </c>
      <c r="E4019" s="316" t="s">
        <v>144</v>
      </c>
      <c r="F4019" s="319">
        <v>420</v>
      </c>
      <c r="I4019" s="111">
        <f t="shared" si="426"/>
        <v>0</v>
      </c>
    </row>
    <row r="4020" spans="4:9" s="293" customFormat="1" x14ac:dyDescent="0.3">
      <c r="D4020" s="321" t="s">
        <v>3444</v>
      </c>
      <c r="E4020" s="316"/>
      <c r="F4020" s="319"/>
      <c r="I4020" s="111"/>
    </row>
    <row r="4021" spans="4:9" x14ac:dyDescent="0.3">
      <c r="D4021" s="321" t="s">
        <v>3550</v>
      </c>
      <c r="E4021" s="316" t="s">
        <v>144</v>
      </c>
      <c r="F4021" s="319">
        <v>1320</v>
      </c>
      <c r="I4021" s="111">
        <f t="shared" si="426"/>
        <v>0</v>
      </c>
    </row>
    <row r="4022" spans="4:9" x14ac:dyDescent="0.3">
      <c r="D4022" s="321" t="s">
        <v>3509</v>
      </c>
      <c r="E4022" s="316" t="s">
        <v>270</v>
      </c>
      <c r="F4022" s="319">
        <v>1</v>
      </c>
      <c r="I4022" s="111">
        <f t="shared" si="426"/>
        <v>0</v>
      </c>
    </row>
    <row r="4023" spans="4:9" x14ac:dyDescent="0.3">
      <c r="D4023" s="321" t="s">
        <v>3551</v>
      </c>
      <c r="E4023" s="316" t="s">
        <v>270</v>
      </c>
      <c r="F4023" s="319">
        <v>1</v>
      </c>
      <c r="I4023" s="111">
        <f t="shared" si="426"/>
        <v>0</v>
      </c>
    </row>
    <row r="4024" spans="4:9" x14ac:dyDescent="0.3">
      <c r="D4024" s="321" t="s">
        <v>3396</v>
      </c>
      <c r="E4024" s="316" t="s">
        <v>270</v>
      </c>
      <c r="F4024" s="319">
        <v>1</v>
      </c>
      <c r="I4024" s="111">
        <f t="shared" si="426"/>
        <v>0</v>
      </c>
    </row>
    <row r="4025" spans="4:9" x14ac:dyDescent="0.3">
      <c r="D4025" s="321" t="s">
        <v>3397</v>
      </c>
      <c r="E4025" s="316" t="s">
        <v>270</v>
      </c>
      <c r="F4025" s="319">
        <v>1</v>
      </c>
      <c r="I4025" s="111">
        <f t="shared" si="426"/>
        <v>0</v>
      </c>
    </row>
    <row r="4026" spans="4:9" ht="15" x14ac:dyDescent="0.3">
      <c r="D4026" s="144" t="s">
        <v>3554</v>
      </c>
      <c r="E4026" s="293"/>
      <c r="F4026" s="293"/>
      <c r="G4026" s="293"/>
      <c r="H4026" s="293"/>
      <c r="I4026" s="143">
        <f>SUM(I4027:I4052)</f>
        <v>0</v>
      </c>
    </row>
    <row r="4027" spans="4:9" ht="27" x14ac:dyDescent="0.3">
      <c r="D4027" s="321" t="s">
        <v>3555</v>
      </c>
      <c r="E4027" s="316" t="s">
        <v>270</v>
      </c>
      <c r="F4027" s="319">
        <v>2</v>
      </c>
      <c r="I4027" s="111">
        <f t="shared" si="426"/>
        <v>0</v>
      </c>
    </row>
    <row r="4028" spans="4:9" s="293" customFormat="1" x14ac:dyDescent="0.3">
      <c r="D4028" s="321" t="s">
        <v>3567</v>
      </c>
      <c r="E4028" s="316"/>
      <c r="F4028" s="319"/>
      <c r="I4028" s="111"/>
    </row>
    <row r="4029" spans="4:9" ht="27" x14ac:dyDescent="0.3">
      <c r="D4029" s="321" t="s">
        <v>3556</v>
      </c>
      <c r="E4029" s="316" t="s">
        <v>2787</v>
      </c>
      <c r="F4029" s="319">
        <v>1</v>
      </c>
      <c r="I4029" s="111">
        <f t="shared" si="426"/>
        <v>0</v>
      </c>
    </row>
    <row r="4030" spans="4:9" s="293" customFormat="1" x14ac:dyDescent="0.3">
      <c r="D4030" s="321" t="s">
        <v>3568</v>
      </c>
      <c r="E4030" s="316"/>
      <c r="F4030" s="319"/>
      <c r="I4030" s="111"/>
    </row>
    <row r="4031" spans="4:9" x14ac:dyDescent="0.3">
      <c r="D4031" s="321" t="s">
        <v>3557</v>
      </c>
      <c r="E4031" s="316" t="s">
        <v>2787</v>
      </c>
      <c r="F4031" s="319">
        <v>4</v>
      </c>
      <c r="I4031" s="111">
        <f t="shared" ref="I4031:I4115" si="427">(G4031+H4031)*F4031</f>
        <v>0</v>
      </c>
    </row>
    <row r="4032" spans="4:9" s="293" customFormat="1" x14ac:dyDescent="0.3">
      <c r="D4032" s="321" t="s">
        <v>3569</v>
      </c>
      <c r="E4032" s="316"/>
      <c r="F4032" s="319"/>
      <c r="I4032" s="111"/>
    </row>
    <row r="4033" spans="4:9" ht="54" x14ac:dyDescent="0.3">
      <c r="D4033" s="321" t="s">
        <v>3558</v>
      </c>
      <c r="E4033" s="316" t="s">
        <v>2787</v>
      </c>
      <c r="F4033" s="319">
        <v>4</v>
      </c>
      <c r="I4033" s="111">
        <f t="shared" si="427"/>
        <v>0</v>
      </c>
    </row>
    <row r="4034" spans="4:9" s="293" customFormat="1" x14ac:dyDescent="0.3">
      <c r="D4034" s="321" t="s">
        <v>3570</v>
      </c>
      <c r="E4034" s="316"/>
      <c r="F4034" s="319"/>
      <c r="I4034" s="111"/>
    </row>
    <row r="4035" spans="4:9" ht="54" x14ac:dyDescent="0.3">
      <c r="D4035" s="321" t="s">
        <v>3559</v>
      </c>
      <c r="E4035" s="316" t="s">
        <v>2787</v>
      </c>
      <c r="F4035" s="319">
        <v>1</v>
      </c>
      <c r="I4035" s="111">
        <f t="shared" si="427"/>
        <v>0</v>
      </c>
    </row>
    <row r="4036" spans="4:9" s="293" customFormat="1" x14ac:dyDescent="0.3">
      <c r="D4036" s="321" t="s">
        <v>3571</v>
      </c>
      <c r="E4036" s="316"/>
      <c r="F4036" s="319"/>
      <c r="I4036" s="111"/>
    </row>
    <row r="4037" spans="4:9" x14ac:dyDescent="0.3">
      <c r="D4037" s="321" t="s">
        <v>3560</v>
      </c>
      <c r="E4037" s="316" t="s">
        <v>2787</v>
      </c>
      <c r="F4037" s="319">
        <v>2</v>
      </c>
      <c r="I4037" s="111">
        <f t="shared" si="427"/>
        <v>0</v>
      </c>
    </row>
    <row r="4038" spans="4:9" s="293" customFormat="1" x14ac:dyDescent="0.3">
      <c r="D4038" s="321" t="s">
        <v>3571</v>
      </c>
      <c r="E4038" s="316"/>
      <c r="F4038" s="319"/>
      <c r="I4038" s="111"/>
    </row>
    <row r="4039" spans="4:9" ht="27" x14ac:dyDescent="0.3">
      <c r="D4039" s="321" t="s">
        <v>3561</v>
      </c>
      <c r="E4039" s="316" t="s">
        <v>2787</v>
      </c>
      <c r="F4039" s="319">
        <v>50</v>
      </c>
      <c r="I4039" s="111">
        <f t="shared" si="427"/>
        <v>0</v>
      </c>
    </row>
    <row r="4040" spans="4:9" s="293" customFormat="1" x14ac:dyDescent="0.3">
      <c r="D4040" s="321" t="s">
        <v>3571</v>
      </c>
      <c r="E4040" s="316"/>
      <c r="F4040" s="319"/>
      <c r="I4040" s="111"/>
    </row>
    <row r="4041" spans="4:9" ht="27" x14ac:dyDescent="0.3">
      <c r="D4041" s="321" t="s">
        <v>3562</v>
      </c>
      <c r="E4041" s="316" t="s">
        <v>2787</v>
      </c>
      <c r="F4041" s="319">
        <v>4</v>
      </c>
      <c r="I4041" s="111">
        <f t="shared" si="427"/>
        <v>0</v>
      </c>
    </row>
    <row r="4042" spans="4:9" s="293" customFormat="1" x14ac:dyDescent="0.3">
      <c r="D4042" s="321" t="s">
        <v>3572</v>
      </c>
      <c r="E4042" s="316"/>
      <c r="F4042" s="319"/>
      <c r="I4042" s="111"/>
    </row>
    <row r="4043" spans="4:9" x14ac:dyDescent="0.3">
      <c r="D4043" s="321" t="s">
        <v>3506</v>
      </c>
      <c r="E4043" s="316" t="s">
        <v>144</v>
      </c>
      <c r="F4043" s="319">
        <v>120</v>
      </c>
      <c r="I4043" s="111">
        <f t="shared" si="427"/>
        <v>0</v>
      </c>
    </row>
    <row r="4044" spans="4:9" s="293" customFormat="1" x14ac:dyDescent="0.3">
      <c r="D4044" s="321" t="s">
        <v>3444</v>
      </c>
      <c r="E4044" s="316"/>
      <c r="F4044" s="319"/>
      <c r="I4044" s="111"/>
    </row>
    <row r="4045" spans="4:9" x14ac:dyDescent="0.3">
      <c r="D4045" s="321" t="s">
        <v>3563</v>
      </c>
      <c r="E4045" s="316" t="s">
        <v>144</v>
      </c>
      <c r="F4045" s="319">
        <v>150</v>
      </c>
      <c r="I4045" s="111">
        <f t="shared" si="427"/>
        <v>0</v>
      </c>
    </row>
    <row r="4046" spans="4:9" x14ac:dyDescent="0.3">
      <c r="D4046" s="321" t="s">
        <v>3564</v>
      </c>
      <c r="E4046" s="316"/>
      <c r="F4046" s="319">
        <v>120</v>
      </c>
      <c r="I4046" s="111">
        <f t="shared" si="427"/>
        <v>0</v>
      </c>
    </row>
    <row r="4047" spans="4:9" ht="27" x14ac:dyDescent="0.3">
      <c r="D4047" s="321" t="s">
        <v>3565</v>
      </c>
      <c r="E4047" s="316" t="s">
        <v>2787</v>
      </c>
      <c r="F4047" s="319">
        <v>1</v>
      </c>
      <c r="I4047" s="111">
        <f t="shared" si="427"/>
        <v>0</v>
      </c>
    </row>
    <row r="4048" spans="4:9" x14ac:dyDescent="0.3">
      <c r="D4048" s="321" t="s">
        <v>3509</v>
      </c>
      <c r="E4048" s="316" t="s">
        <v>270</v>
      </c>
      <c r="F4048" s="319">
        <v>1</v>
      </c>
      <c r="I4048" s="111">
        <f t="shared" si="427"/>
        <v>0</v>
      </c>
    </row>
    <row r="4049" spans="4:9" x14ac:dyDescent="0.3">
      <c r="D4049" s="321" t="s">
        <v>3566</v>
      </c>
      <c r="E4049" s="316" t="s">
        <v>2787</v>
      </c>
      <c r="F4049" s="319">
        <v>1</v>
      </c>
      <c r="I4049" s="111">
        <f t="shared" si="427"/>
        <v>0</v>
      </c>
    </row>
    <row r="4050" spans="4:9" x14ac:dyDescent="0.3">
      <c r="D4050" s="321" t="s">
        <v>3551</v>
      </c>
      <c r="E4050" s="316" t="s">
        <v>270</v>
      </c>
      <c r="F4050" s="319">
        <v>1</v>
      </c>
      <c r="I4050" s="111">
        <f t="shared" si="427"/>
        <v>0</v>
      </c>
    </row>
    <row r="4051" spans="4:9" x14ac:dyDescent="0.3">
      <c r="D4051" s="321" t="s">
        <v>3396</v>
      </c>
      <c r="E4051" s="316" t="s">
        <v>270</v>
      </c>
      <c r="F4051" s="319">
        <v>1</v>
      </c>
      <c r="I4051" s="111">
        <f t="shared" si="427"/>
        <v>0</v>
      </c>
    </row>
    <row r="4052" spans="4:9" x14ac:dyDescent="0.3">
      <c r="D4052" s="321" t="s">
        <v>3397</v>
      </c>
      <c r="E4052" s="316" t="s">
        <v>270</v>
      </c>
      <c r="F4052" s="319">
        <v>1</v>
      </c>
      <c r="I4052" s="111">
        <f t="shared" si="427"/>
        <v>0</v>
      </c>
    </row>
    <row r="4053" spans="4:9" ht="15" x14ac:dyDescent="0.3">
      <c r="D4053" s="144" t="s">
        <v>3573</v>
      </c>
      <c r="E4053" s="293"/>
      <c r="F4053" s="293"/>
      <c r="G4053" s="293"/>
      <c r="H4053" s="293"/>
      <c r="I4053" s="143">
        <f>SUM(I4054:I4073)</f>
        <v>0</v>
      </c>
    </row>
    <row r="4054" spans="4:9" ht="27" x14ac:dyDescent="0.3">
      <c r="D4054" s="321" t="s">
        <v>3574</v>
      </c>
      <c r="E4054" s="316" t="s">
        <v>270</v>
      </c>
      <c r="F4054" s="319">
        <v>2</v>
      </c>
      <c r="I4054" s="111">
        <f t="shared" si="427"/>
        <v>0</v>
      </c>
    </row>
    <row r="4055" spans="4:9" s="293" customFormat="1" x14ac:dyDescent="0.3">
      <c r="D4055" s="321" t="s">
        <v>3578</v>
      </c>
      <c r="E4055" s="316"/>
      <c r="F4055" s="319"/>
      <c r="I4055" s="111"/>
    </row>
    <row r="4056" spans="4:9" ht="40.5" x14ac:dyDescent="0.3">
      <c r="D4056" s="321" t="s">
        <v>3575</v>
      </c>
      <c r="E4056" s="316" t="s">
        <v>2787</v>
      </c>
      <c r="F4056" s="319">
        <v>1</v>
      </c>
      <c r="I4056" s="111">
        <f t="shared" si="427"/>
        <v>0</v>
      </c>
    </row>
    <row r="4057" spans="4:9" s="293" customFormat="1" x14ac:dyDescent="0.3">
      <c r="D4057" s="321" t="s">
        <v>3579</v>
      </c>
      <c r="E4057" s="316"/>
      <c r="F4057" s="319"/>
      <c r="I4057" s="111"/>
    </row>
    <row r="4058" spans="4:9" s="336" customFormat="1" ht="27" x14ac:dyDescent="0.3">
      <c r="D4058" s="321" t="s">
        <v>3605</v>
      </c>
      <c r="E4058" s="316" t="s">
        <v>2787</v>
      </c>
      <c r="F4058" s="319">
        <v>1</v>
      </c>
      <c r="I4058" s="111">
        <f t="shared" ref="I4058" si="428">(G4058+H4058)*F4058</f>
        <v>0</v>
      </c>
    </row>
    <row r="4059" spans="4:9" s="336" customFormat="1" x14ac:dyDescent="0.3">
      <c r="D4059" s="321" t="s">
        <v>3606</v>
      </c>
      <c r="E4059" s="316"/>
      <c r="F4059" s="319"/>
      <c r="I4059" s="111"/>
    </row>
    <row r="4060" spans="4:9" x14ac:dyDescent="0.3">
      <c r="D4060" s="321" t="s">
        <v>3576</v>
      </c>
      <c r="E4060" s="316" t="s">
        <v>2787</v>
      </c>
      <c r="F4060" s="319">
        <v>2</v>
      </c>
      <c r="I4060" s="111">
        <f t="shared" si="427"/>
        <v>0</v>
      </c>
    </row>
    <row r="4061" spans="4:9" s="293" customFormat="1" x14ac:dyDescent="0.3">
      <c r="D4061" s="321" t="s">
        <v>3571</v>
      </c>
      <c r="E4061" s="316"/>
      <c r="F4061" s="319"/>
      <c r="I4061" s="111"/>
    </row>
    <row r="4062" spans="4:9" ht="27" x14ac:dyDescent="0.3">
      <c r="D4062" s="321" t="s">
        <v>3561</v>
      </c>
      <c r="E4062" s="316" t="s">
        <v>2787</v>
      </c>
      <c r="F4062" s="319">
        <v>50</v>
      </c>
      <c r="I4062" s="111">
        <f t="shared" si="427"/>
        <v>0</v>
      </c>
    </row>
    <row r="4063" spans="4:9" s="293" customFormat="1" x14ac:dyDescent="0.3">
      <c r="D4063" s="321" t="s">
        <v>3571</v>
      </c>
      <c r="E4063" s="316"/>
      <c r="F4063" s="319"/>
      <c r="I4063" s="111"/>
    </row>
    <row r="4064" spans="4:9" x14ac:dyDescent="0.3">
      <c r="D4064" s="321" t="s">
        <v>3506</v>
      </c>
      <c r="E4064" s="316" t="s">
        <v>144</v>
      </c>
      <c r="F4064" s="319">
        <v>25</v>
      </c>
      <c r="I4064" s="111">
        <f t="shared" si="427"/>
        <v>0</v>
      </c>
    </row>
    <row r="4065" spans="4:9" s="293" customFormat="1" x14ac:dyDescent="0.3">
      <c r="D4065" s="321" t="s">
        <v>3444</v>
      </c>
      <c r="E4065" s="316"/>
      <c r="F4065" s="319"/>
      <c r="I4065" s="111"/>
    </row>
    <row r="4066" spans="4:9" x14ac:dyDescent="0.3">
      <c r="D4066" s="321" t="s">
        <v>3563</v>
      </c>
      <c r="E4066" s="316" t="s">
        <v>144</v>
      </c>
      <c r="F4066" s="319">
        <v>30</v>
      </c>
      <c r="I4066" s="111">
        <f t="shared" si="427"/>
        <v>0</v>
      </c>
    </row>
    <row r="4067" spans="4:9" x14ac:dyDescent="0.3">
      <c r="D4067" s="321" t="s">
        <v>3577</v>
      </c>
      <c r="E4067" s="316" t="s">
        <v>144</v>
      </c>
      <c r="F4067" s="319">
        <v>6</v>
      </c>
      <c r="I4067" s="111">
        <f t="shared" si="427"/>
        <v>0</v>
      </c>
    </row>
    <row r="4068" spans="4:9" ht="27" x14ac:dyDescent="0.3">
      <c r="D4068" s="321" t="s">
        <v>3565</v>
      </c>
      <c r="E4068" s="316" t="s">
        <v>2787</v>
      </c>
      <c r="F4068" s="319">
        <v>1</v>
      </c>
      <c r="I4068" s="111">
        <f t="shared" si="427"/>
        <v>0</v>
      </c>
    </row>
    <row r="4069" spans="4:9" x14ac:dyDescent="0.3">
      <c r="D4069" s="321" t="s">
        <v>3509</v>
      </c>
      <c r="E4069" s="316" t="s">
        <v>270</v>
      </c>
      <c r="F4069" s="319">
        <v>1</v>
      </c>
      <c r="I4069" s="111">
        <f t="shared" si="427"/>
        <v>0</v>
      </c>
    </row>
    <row r="4070" spans="4:9" x14ac:dyDescent="0.3">
      <c r="D4070" s="321" t="s">
        <v>3566</v>
      </c>
      <c r="E4070" s="316" t="s">
        <v>2787</v>
      </c>
      <c r="F4070" s="319">
        <v>1</v>
      </c>
      <c r="I4070" s="111">
        <f t="shared" si="427"/>
        <v>0</v>
      </c>
    </row>
    <row r="4071" spans="4:9" x14ac:dyDescent="0.3">
      <c r="D4071" s="321" t="s">
        <v>3551</v>
      </c>
      <c r="E4071" s="316" t="s">
        <v>270</v>
      </c>
      <c r="F4071" s="319">
        <v>1</v>
      </c>
      <c r="I4071" s="111">
        <f t="shared" si="427"/>
        <v>0</v>
      </c>
    </row>
    <row r="4072" spans="4:9" x14ac:dyDescent="0.3">
      <c r="D4072" s="321" t="s">
        <v>3396</v>
      </c>
      <c r="E4072" s="316" t="s">
        <v>270</v>
      </c>
      <c r="F4072" s="319">
        <v>1</v>
      </c>
      <c r="I4072" s="111">
        <f t="shared" si="427"/>
        <v>0</v>
      </c>
    </row>
    <row r="4073" spans="4:9" x14ac:dyDescent="0.3">
      <c r="D4073" s="321" t="s">
        <v>3397</v>
      </c>
      <c r="E4073" s="316" t="s">
        <v>270</v>
      </c>
      <c r="F4073" s="319">
        <v>1</v>
      </c>
      <c r="I4073" s="111">
        <f t="shared" si="427"/>
        <v>0</v>
      </c>
    </row>
    <row r="4074" spans="4:9" ht="15" x14ac:dyDescent="0.3">
      <c r="D4074" s="144" t="s">
        <v>3580</v>
      </c>
      <c r="E4074" s="293"/>
      <c r="F4074" s="293"/>
      <c r="G4074" s="293"/>
      <c r="H4074" s="293"/>
      <c r="I4074" s="143">
        <f>SUM(I4075:I4129)</f>
        <v>0</v>
      </c>
    </row>
    <row r="4075" spans="4:9" x14ac:dyDescent="0.3">
      <c r="D4075" s="332" t="s">
        <v>3581</v>
      </c>
      <c r="I4075" s="111"/>
    </row>
    <row r="4076" spans="4:9" x14ac:dyDescent="0.3">
      <c r="D4076" s="321" t="s">
        <v>3582</v>
      </c>
      <c r="E4076" s="316" t="s">
        <v>2787</v>
      </c>
      <c r="F4076" s="319">
        <v>2</v>
      </c>
      <c r="I4076" s="111">
        <f t="shared" si="427"/>
        <v>0</v>
      </c>
    </row>
    <row r="4077" spans="4:9" s="293" customFormat="1" x14ac:dyDescent="0.3">
      <c r="D4077" s="321" t="s">
        <v>3599</v>
      </c>
      <c r="E4077" s="316"/>
      <c r="F4077" s="319"/>
      <c r="I4077" s="111"/>
    </row>
    <row r="4078" spans="4:9" x14ac:dyDescent="0.3">
      <c r="D4078" s="321" t="s">
        <v>3583</v>
      </c>
      <c r="E4078" s="316" t="s">
        <v>2787</v>
      </c>
      <c r="F4078" s="319">
        <v>2</v>
      </c>
      <c r="I4078" s="111">
        <f t="shared" si="427"/>
        <v>0</v>
      </c>
    </row>
    <row r="4079" spans="4:9" s="293" customFormat="1" x14ac:dyDescent="0.3">
      <c r="D4079" s="321" t="s">
        <v>3599</v>
      </c>
      <c r="E4079" s="316"/>
      <c r="F4079" s="319"/>
      <c r="I4079" s="111"/>
    </row>
    <row r="4080" spans="4:9" x14ac:dyDescent="0.3">
      <c r="D4080" s="321" t="s">
        <v>3584</v>
      </c>
      <c r="E4080" s="316" t="s">
        <v>2787</v>
      </c>
      <c r="F4080" s="319">
        <v>2</v>
      </c>
      <c r="I4080" s="111">
        <f t="shared" si="427"/>
        <v>0</v>
      </c>
    </row>
    <row r="4081" spans="4:9" s="293" customFormat="1" x14ac:dyDescent="0.3">
      <c r="D4081" s="321" t="s">
        <v>3599</v>
      </c>
      <c r="E4081" s="316"/>
      <c r="F4081" s="319"/>
      <c r="I4081" s="111"/>
    </row>
    <row r="4082" spans="4:9" x14ac:dyDescent="0.3">
      <c r="D4082" s="321" t="s">
        <v>3585</v>
      </c>
      <c r="E4082" s="316" t="s">
        <v>2787</v>
      </c>
      <c r="F4082" s="319">
        <v>2</v>
      </c>
      <c r="I4082" s="111">
        <f t="shared" si="427"/>
        <v>0</v>
      </c>
    </row>
    <row r="4083" spans="4:9" s="293" customFormat="1" x14ac:dyDescent="0.3">
      <c r="D4083" s="321" t="s">
        <v>3599</v>
      </c>
      <c r="E4083" s="316"/>
      <c r="F4083" s="319"/>
      <c r="I4083" s="111"/>
    </row>
    <row r="4084" spans="4:9" x14ac:dyDescent="0.3">
      <c r="D4084" s="321" t="s">
        <v>3586</v>
      </c>
      <c r="E4084" s="316" t="s">
        <v>2787</v>
      </c>
      <c r="F4084" s="319">
        <v>2</v>
      </c>
      <c r="I4084" s="111">
        <f t="shared" si="427"/>
        <v>0</v>
      </c>
    </row>
    <row r="4085" spans="4:9" s="293" customFormat="1" x14ac:dyDescent="0.3">
      <c r="D4085" s="321" t="s">
        <v>3599</v>
      </c>
      <c r="E4085" s="316"/>
      <c r="F4085" s="319"/>
      <c r="I4085" s="111"/>
    </row>
    <row r="4086" spans="4:9" x14ac:dyDescent="0.3">
      <c r="D4086" s="321" t="s">
        <v>3587</v>
      </c>
      <c r="E4086" s="316" t="s">
        <v>2787</v>
      </c>
      <c r="F4086" s="319">
        <v>2</v>
      </c>
      <c r="I4086" s="111">
        <f t="shared" si="427"/>
        <v>0</v>
      </c>
    </row>
    <row r="4087" spans="4:9" s="293" customFormat="1" x14ac:dyDescent="0.3">
      <c r="D4087" s="321" t="s">
        <v>3599</v>
      </c>
      <c r="E4087" s="316"/>
      <c r="F4087" s="319"/>
      <c r="I4087" s="111"/>
    </row>
    <row r="4088" spans="4:9" x14ac:dyDescent="0.3">
      <c r="D4088" s="321" t="s">
        <v>3588</v>
      </c>
      <c r="E4088" s="316" t="s">
        <v>2787</v>
      </c>
      <c r="F4088" s="319">
        <v>1</v>
      </c>
      <c r="I4088" s="111">
        <f t="shared" si="427"/>
        <v>0</v>
      </c>
    </row>
    <row r="4089" spans="4:9" s="293" customFormat="1" x14ac:dyDescent="0.3">
      <c r="D4089" s="321" t="s">
        <v>3599</v>
      </c>
      <c r="E4089" s="316"/>
      <c r="F4089" s="319"/>
      <c r="I4089" s="111"/>
    </row>
    <row r="4090" spans="4:9" x14ac:dyDescent="0.3">
      <c r="D4090" s="321" t="s">
        <v>3582</v>
      </c>
      <c r="E4090" s="316" t="s">
        <v>2787</v>
      </c>
      <c r="F4090" s="319">
        <v>1</v>
      </c>
      <c r="I4090" s="111">
        <f t="shared" si="427"/>
        <v>0</v>
      </c>
    </row>
    <row r="4091" spans="4:9" s="293" customFormat="1" x14ac:dyDescent="0.3">
      <c r="D4091" s="321" t="s">
        <v>3599</v>
      </c>
      <c r="E4091" s="316"/>
      <c r="F4091" s="319"/>
      <c r="I4091" s="111"/>
    </row>
    <row r="4092" spans="4:9" x14ac:dyDescent="0.3">
      <c r="D4092" s="321" t="s">
        <v>3583</v>
      </c>
      <c r="E4092" s="316" t="s">
        <v>2787</v>
      </c>
      <c r="F4092" s="319">
        <v>1</v>
      </c>
      <c r="I4092" s="111">
        <f t="shared" si="427"/>
        <v>0</v>
      </c>
    </row>
    <row r="4093" spans="4:9" s="293" customFormat="1" x14ac:dyDescent="0.3">
      <c r="D4093" s="321" t="s">
        <v>3599</v>
      </c>
      <c r="E4093" s="316"/>
      <c r="F4093" s="319"/>
      <c r="I4093" s="111"/>
    </row>
    <row r="4094" spans="4:9" x14ac:dyDescent="0.3">
      <c r="D4094" s="321" t="s">
        <v>3584</v>
      </c>
      <c r="E4094" s="316" t="s">
        <v>2787</v>
      </c>
      <c r="F4094" s="319">
        <v>1</v>
      </c>
      <c r="I4094" s="111">
        <f t="shared" si="427"/>
        <v>0</v>
      </c>
    </row>
    <row r="4095" spans="4:9" s="293" customFormat="1" x14ac:dyDescent="0.3">
      <c r="D4095" s="321" t="s">
        <v>3599</v>
      </c>
      <c r="E4095" s="316"/>
      <c r="F4095" s="319"/>
      <c r="I4095" s="111"/>
    </row>
    <row r="4096" spans="4:9" x14ac:dyDescent="0.3">
      <c r="D4096" s="321" t="s">
        <v>3589</v>
      </c>
      <c r="E4096" s="316" t="s">
        <v>2787</v>
      </c>
      <c r="F4096" s="319">
        <v>1</v>
      </c>
      <c r="I4096" s="111">
        <f t="shared" si="427"/>
        <v>0</v>
      </c>
    </row>
    <row r="4097" spans="4:9" s="293" customFormat="1" x14ac:dyDescent="0.3">
      <c r="D4097" s="321" t="s">
        <v>3599</v>
      </c>
      <c r="E4097" s="316"/>
      <c r="F4097" s="319"/>
      <c r="I4097" s="111"/>
    </row>
    <row r="4098" spans="4:9" x14ac:dyDescent="0.3">
      <c r="D4098" s="321" t="s">
        <v>3586</v>
      </c>
      <c r="E4098" s="316" t="s">
        <v>2787</v>
      </c>
      <c r="F4098" s="319">
        <v>1</v>
      </c>
      <c r="I4098" s="111">
        <f t="shared" si="427"/>
        <v>0</v>
      </c>
    </row>
    <row r="4099" spans="4:9" s="293" customFormat="1" x14ac:dyDescent="0.3">
      <c r="D4099" s="321" t="s">
        <v>3599</v>
      </c>
      <c r="E4099" s="316"/>
      <c r="F4099" s="319"/>
      <c r="I4099" s="111"/>
    </row>
    <row r="4100" spans="4:9" x14ac:dyDescent="0.3">
      <c r="D4100" s="321" t="s">
        <v>3590</v>
      </c>
      <c r="E4100" s="316" t="s">
        <v>2787</v>
      </c>
      <c r="F4100" s="319">
        <v>1</v>
      </c>
      <c r="I4100" s="111">
        <f t="shared" si="427"/>
        <v>0</v>
      </c>
    </row>
    <row r="4101" spans="4:9" s="293" customFormat="1" x14ac:dyDescent="0.3">
      <c r="D4101" s="321" t="s">
        <v>3599</v>
      </c>
      <c r="E4101" s="316"/>
      <c r="F4101" s="319"/>
      <c r="I4101" s="111"/>
    </row>
    <row r="4102" spans="4:9" ht="27" x14ac:dyDescent="0.3">
      <c r="D4102" s="321" t="s">
        <v>3591</v>
      </c>
      <c r="E4102" s="316" t="s">
        <v>2787</v>
      </c>
      <c r="F4102" s="319">
        <v>2</v>
      </c>
      <c r="I4102" s="111">
        <f t="shared" si="427"/>
        <v>0</v>
      </c>
    </row>
    <row r="4103" spans="4:9" s="293" customFormat="1" x14ac:dyDescent="0.3">
      <c r="D4103" s="321" t="s">
        <v>3599</v>
      </c>
      <c r="E4103" s="316"/>
      <c r="F4103" s="319"/>
      <c r="I4103" s="111"/>
    </row>
    <row r="4104" spans="4:9" x14ac:dyDescent="0.3">
      <c r="D4104" s="332" t="s">
        <v>3592</v>
      </c>
      <c r="E4104" s="316"/>
      <c r="F4104" s="319"/>
      <c r="I4104" s="111"/>
    </row>
    <row r="4105" spans="4:9" x14ac:dyDescent="0.3">
      <c r="D4105" s="321" t="s">
        <v>3593</v>
      </c>
      <c r="E4105" s="316" t="s">
        <v>2787</v>
      </c>
      <c r="F4105" s="319">
        <v>1</v>
      </c>
      <c r="I4105" s="111">
        <f t="shared" si="427"/>
        <v>0</v>
      </c>
    </row>
    <row r="4106" spans="4:9" s="293" customFormat="1" x14ac:dyDescent="0.3">
      <c r="D4106" s="321" t="s">
        <v>3599</v>
      </c>
      <c r="E4106" s="316"/>
      <c r="F4106" s="319"/>
      <c r="I4106" s="111"/>
    </row>
    <row r="4107" spans="4:9" x14ac:dyDescent="0.3">
      <c r="D4107" s="321" t="s">
        <v>3594</v>
      </c>
      <c r="E4107" s="316" t="s">
        <v>2787</v>
      </c>
      <c r="F4107" s="319">
        <v>1</v>
      </c>
      <c r="I4107" s="111">
        <f t="shared" si="427"/>
        <v>0</v>
      </c>
    </row>
    <row r="4108" spans="4:9" s="293" customFormat="1" x14ac:dyDescent="0.3">
      <c r="D4108" s="321" t="s">
        <v>3599</v>
      </c>
      <c r="E4108" s="316"/>
      <c r="F4108" s="319"/>
      <c r="I4108" s="111"/>
    </row>
    <row r="4109" spans="4:9" x14ac:dyDescent="0.3">
      <c r="D4109" s="321" t="s">
        <v>3584</v>
      </c>
      <c r="E4109" s="316" t="s">
        <v>2787</v>
      </c>
      <c r="F4109" s="319">
        <v>1</v>
      </c>
      <c r="I4109" s="111">
        <f t="shared" si="427"/>
        <v>0</v>
      </c>
    </row>
    <row r="4110" spans="4:9" s="293" customFormat="1" x14ac:dyDescent="0.3">
      <c r="D4110" s="321" t="s">
        <v>3599</v>
      </c>
      <c r="E4110" s="316"/>
      <c r="F4110" s="319"/>
      <c r="I4110" s="111"/>
    </row>
    <row r="4111" spans="4:9" x14ac:dyDescent="0.3">
      <c r="D4111" s="321" t="s">
        <v>3595</v>
      </c>
      <c r="E4111" s="316" t="s">
        <v>2787</v>
      </c>
      <c r="F4111" s="319">
        <v>1</v>
      </c>
      <c r="I4111" s="111">
        <f t="shared" si="427"/>
        <v>0</v>
      </c>
    </row>
    <row r="4112" spans="4:9" s="293" customFormat="1" x14ac:dyDescent="0.3">
      <c r="D4112" s="321" t="s">
        <v>3599</v>
      </c>
      <c r="E4112" s="316"/>
      <c r="F4112" s="319"/>
      <c r="I4112" s="111"/>
    </row>
    <row r="4113" spans="4:9" x14ac:dyDescent="0.3">
      <c r="D4113" s="321" t="s">
        <v>3596</v>
      </c>
      <c r="E4113" s="316" t="s">
        <v>2787</v>
      </c>
      <c r="F4113" s="319">
        <v>1</v>
      </c>
      <c r="I4113" s="111">
        <f t="shared" si="427"/>
        <v>0</v>
      </c>
    </row>
    <row r="4114" spans="4:9" s="293" customFormat="1" x14ac:dyDescent="0.3">
      <c r="D4114" s="321" t="s">
        <v>3599</v>
      </c>
      <c r="E4114" s="316"/>
      <c r="F4114" s="319"/>
      <c r="I4114" s="111"/>
    </row>
    <row r="4115" spans="4:9" x14ac:dyDescent="0.3">
      <c r="D4115" s="321" t="s">
        <v>3597</v>
      </c>
      <c r="E4115" s="316" t="s">
        <v>2787</v>
      </c>
      <c r="F4115" s="319">
        <v>1</v>
      </c>
      <c r="I4115" s="111">
        <f t="shared" si="427"/>
        <v>0</v>
      </c>
    </row>
    <row r="4116" spans="4:9" s="293" customFormat="1" x14ac:dyDescent="0.3">
      <c r="D4116" s="321" t="s">
        <v>3599</v>
      </c>
      <c r="E4116" s="316"/>
      <c r="F4116" s="319"/>
      <c r="I4116" s="111"/>
    </row>
    <row r="4117" spans="4:9" x14ac:dyDescent="0.3">
      <c r="D4117" s="321" t="s">
        <v>3590</v>
      </c>
      <c r="E4117" s="316" t="s">
        <v>2787</v>
      </c>
      <c r="F4117" s="319">
        <v>1</v>
      </c>
      <c r="I4117" s="111">
        <f t="shared" ref="I4117:I4133" si="429">(G4117+H4117)*F4117</f>
        <v>0</v>
      </c>
    </row>
    <row r="4118" spans="4:9" s="293" customFormat="1" x14ac:dyDescent="0.3">
      <c r="D4118" s="321" t="s">
        <v>3599</v>
      </c>
      <c r="E4118" s="316"/>
      <c r="F4118" s="319"/>
      <c r="I4118" s="111"/>
    </row>
    <row r="4119" spans="4:9" ht="27" x14ac:dyDescent="0.3">
      <c r="D4119" s="321" t="s">
        <v>3591</v>
      </c>
      <c r="E4119" s="316" t="s">
        <v>2787</v>
      </c>
      <c r="F4119" s="319">
        <v>4</v>
      </c>
      <c r="I4119" s="111">
        <f t="shared" si="429"/>
        <v>0</v>
      </c>
    </row>
    <row r="4120" spans="4:9" s="293" customFormat="1" x14ac:dyDescent="0.3">
      <c r="D4120" s="321" t="s">
        <v>3599</v>
      </c>
      <c r="E4120" s="316"/>
      <c r="F4120" s="319"/>
      <c r="I4120" s="111"/>
    </row>
    <row r="4121" spans="4:9" x14ac:dyDescent="0.3">
      <c r="D4121" s="321" t="s">
        <v>3506</v>
      </c>
      <c r="E4121" s="316" t="s">
        <v>144</v>
      </c>
      <c r="F4121" s="319">
        <v>220</v>
      </c>
      <c r="I4121" s="111">
        <f t="shared" si="429"/>
        <v>0</v>
      </c>
    </row>
    <row r="4122" spans="4:9" s="293" customFormat="1" x14ac:dyDescent="0.3">
      <c r="D4122" s="321" t="s">
        <v>3444</v>
      </c>
      <c r="E4122" s="316"/>
      <c r="F4122" s="319"/>
      <c r="I4122" s="111"/>
    </row>
    <row r="4123" spans="4:9" x14ac:dyDescent="0.3">
      <c r="D4123" s="321" t="s">
        <v>3507</v>
      </c>
      <c r="E4123" s="316" t="s">
        <v>144</v>
      </c>
      <c r="F4123" s="319">
        <v>230</v>
      </c>
      <c r="I4123" s="111">
        <f t="shared" si="429"/>
        <v>0</v>
      </c>
    </row>
    <row r="4124" spans="4:9" x14ac:dyDescent="0.3">
      <c r="D4124" s="321" t="s">
        <v>3598</v>
      </c>
      <c r="E4124" s="316" t="s">
        <v>144</v>
      </c>
      <c r="F4124" s="319">
        <v>200</v>
      </c>
      <c r="I4124" s="111">
        <f t="shared" si="429"/>
        <v>0</v>
      </c>
    </row>
    <row r="4125" spans="4:9" x14ac:dyDescent="0.3">
      <c r="D4125" s="321" t="s">
        <v>3509</v>
      </c>
      <c r="E4125" s="316" t="s">
        <v>270</v>
      </c>
      <c r="F4125" s="319">
        <v>1</v>
      </c>
      <c r="I4125" s="111">
        <f t="shared" si="429"/>
        <v>0</v>
      </c>
    </row>
    <row r="4126" spans="4:9" x14ac:dyDescent="0.3">
      <c r="D4126" s="321" t="s">
        <v>3566</v>
      </c>
      <c r="E4126" s="316" t="s">
        <v>2787</v>
      </c>
      <c r="F4126" s="319">
        <v>1</v>
      </c>
      <c r="I4126" s="111">
        <f t="shared" si="429"/>
        <v>0</v>
      </c>
    </row>
    <row r="4127" spans="4:9" x14ac:dyDescent="0.3">
      <c r="D4127" s="321" t="s">
        <v>3551</v>
      </c>
      <c r="E4127" s="316" t="s">
        <v>270</v>
      </c>
      <c r="F4127" s="319">
        <v>1</v>
      </c>
      <c r="I4127" s="111">
        <f t="shared" si="429"/>
        <v>0</v>
      </c>
    </row>
    <row r="4128" spans="4:9" x14ac:dyDescent="0.3">
      <c r="D4128" s="321" t="s">
        <v>3396</v>
      </c>
      <c r="E4128" s="316" t="s">
        <v>270</v>
      </c>
      <c r="F4128" s="319">
        <v>1</v>
      </c>
      <c r="I4128" s="111">
        <f t="shared" si="429"/>
        <v>0</v>
      </c>
    </row>
    <row r="4129" spans="4:9" x14ac:dyDescent="0.3">
      <c r="D4129" s="321" t="s">
        <v>3397</v>
      </c>
      <c r="E4129" s="316" t="s">
        <v>270</v>
      </c>
      <c r="F4129" s="319">
        <v>1</v>
      </c>
      <c r="I4129" s="111">
        <f t="shared" si="429"/>
        <v>0</v>
      </c>
    </row>
    <row r="4130" spans="4:9" ht="15" x14ac:dyDescent="0.3">
      <c r="D4130" s="144" t="s">
        <v>3600</v>
      </c>
      <c r="E4130" s="293"/>
      <c r="F4130" s="293"/>
      <c r="G4130" s="293"/>
      <c r="H4130" s="293"/>
      <c r="I4130" s="143">
        <f>SUM(I4131:I4133)</f>
        <v>0</v>
      </c>
    </row>
    <row r="4131" spans="4:9" x14ac:dyDescent="0.3">
      <c r="D4131" s="321" t="s">
        <v>3601</v>
      </c>
      <c r="E4131" s="316" t="s">
        <v>144</v>
      </c>
      <c r="F4131" s="319">
        <v>5</v>
      </c>
      <c r="I4131" s="111">
        <f t="shared" si="429"/>
        <v>0</v>
      </c>
    </row>
    <row r="4132" spans="4:9" x14ac:dyDescent="0.3">
      <c r="D4132" s="321" t="s">
        <v>3602</v>
      </c>
      <c r="E4132" s="316" t="s">
        <v>144</v>
      </c>
      <c r="F4132" s="319">
        <v>25</v>
      </c>
      <c r="I4132" s="111">
        <f t="shared" si="429"/>
        <v>0</v>
      </c>
    </row>
    <row r="4133" spans="4:9" ht="27" x14ac:dyDescent="0.3">
      <c r="D4133" s="321" t="s">
        <v>3603</v>
      </c>
      <c r="E4133" s="316" t="s">
        <v>144</v>
      </c>
      <c r="F4133" s="319">
        <v>8</v>
      </c>
      <c r="I4133" s="111">
        <f t="shared" si="429"/>
        <v>0</v>
      </c>
    </row>
  </sheetData>
  <mergeCells count="15">
    <mergeCell ref="A3032:F3032"/>
    <mergeCell ref="A3055:F3055"/>
    <mergeCell ref="A3084:F3084"/>
    <mergeCell ref="A3136:F3136"/>
    <mergeCell ref="A2928:F2928"/>
    <mergeCell ref="A2948:F2948"/>
    <mergeCell ref="A2953:F2953"/>
    <mergeCell ref="A2974:F2974"/>
    <mergeCell ref="A2989:F2989"/>
    <mergeCell ref="A3011:F3011"/>
    <mergeCell ref="A2842:F2842"/>
    <mergeCell ref="A2888:F2888"/>
    <mergeCell ref="A2901:F2901"/>
    <mergeCell ref="A2905:F2905"/>
    <mergeCell ref="A2911:F2911"/>
  </mergeCells>
  <pageMargins left="0.70866141732283472" right="0.70866141732283472" top="0.78740157480314965" bottom="0.78740157480314965" header="0.31496062992125984" footer="0.31496062992125984"/>
  <pageSetup paperSize="9" scale="88" fitToHeight="1000" orientation="portrait" blackAndWhite="1" verticalDpi="0" r:id="rId1"/>
  <headerFooter>
    <oddFooter>&amp;R&amp;"Arial,Obyčejné"&amp;10str.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Rekapitulace stavby</vt:lpstr>
      <vt:lpstr>Položkový rozpočet</vt:lpstr>
      <vt:lpstr>'Položkový rozpočet'!Názvy_tisku</vt:lpstr>
      <vt:lpstr>'Rekapitulace stavby'!Názvy_tisku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DESKTOP-E2J5M8A\Katka</dc:creator>
  <cp:lastModifiedBy>michal</cp:lastModifiedBy>
  <cp:lastPrinted>2018-07-26T07:28:29Z</cp:lastPrinted>
  <dcterms:created xsi:type="dcterms:W3CDTF">2018-07-17T07:29:31Z</dcterms:created>
  <dcterms:modified xsi:type="dcterms:W3CDTF">2018-07-31T05:17:24Z</dcterms:modified>
</cp:coreProperties>
</file>